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1" i="1" l="1"/>
  <c r="Y80" i="1"/>
  <c r="Y79" i="1"/>
  <c r="Y76" i="1"/>
  <c r="X76" i="1"/>
  <c r="W76" i="1"/>
  <c r="V76" i="1"/>
  <c r="U76" i="1"/>
  <c r="T76" i="1"/>
  <c r="Y75" i="1"/>
  <c r="Y74" i="1"/>
  <c r="Y72" i="1"/>
  <c r="Y70" i="1"/>
  <c r="Y68" i="1"/>
  <c r="Y66" i="1"/>
  <c r="Y65" i="1"/>
  <c r="Y61" i="1" s="1"/>
  <c r="T61" i="1"/>
  <c r="Y60" i="1"/>
  <c r="Y59" i="1"/>
  <c r="Y56" i="1"/>
  <c r="Y54" i="1"/>
  <c r="Y53" i="1"/>
  <c r="Y51" i="1"/>
  <c r="Y47" i="1" s="1"/>
  <c r="Y49" i="1"/>
  <c r="Y48" i="1"/>
  <c r="X47" i="1"/>
  <c r="W47" i="1"/>
  <c r="V47" i="1"/>
  <c r="U47" i="1"/>
  <c r="T47" i="1"/>
  <c r="Y46" i="1"/>
  <c r="Y45" i="1"/>
  <c r="Y44" i="1"/>
  <c r="Y43" i="1"/>
  <c r="Y42" i="1"/>
  <c r="Y41" i="1"/>
  <c r="Y39" i="1"/>
  <c r="Y37" i="1"/>
  <c r="Y36" i="1"/>
  <c r="Y35" i="1"/>
  <c r="Y33" i="1"/>
  <c r="Y31" i="1"/>
  <c r="T29" i="1"/>
  <c r="Y29" i="1" s="1"/>
  <c r="Y26" i="1"/>
  <c r="X24" i="1"/>
  <c r="W24" i="1"/>
  <c r="V24" i="1"/>
  <c r="U24" i="1"/>
  <c r="T28" i="1" l="1"/>
  <c r="T24" i="1" l="1"/>
  <c r="Y24" i="1" s="1"/>
  <c r="Y28" i="1"/>
</calcChain>
</file>

<file path=xl/sharedStrings.xml><?xml version="1.0" encoding="utf-8"?>
<sst xmlns="http://schemas.openxmlformats.org/spreadsheetml/2006/main" count="145" uniqueCount="96">
  <si>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</si>
  <si>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</si>
  <si>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</si>
  <si>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</si>
  <si>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</si>
  <si>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</si>
  <si>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</si>
  <si>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</si>
  <si>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</si>
  <si>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</si>
  <si>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</si>
  <si>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</si>
  <si>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</si>
  <si>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</si>
  <si>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</si>
  <si>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</si>
  <si>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</si>
  <si>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</si>
  <si>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</si>
  <si>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</si>
  <si>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</si>
  <si>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</si>
  <si>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2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</si>
  <si>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</si>
  <si>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2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</si>
  <si>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</si>
  <si>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</si>
  <si>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</si>
  <si>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2"/>
        <rFont val="Times New Roman"/>
        <family val="1"/>
        <charset val="204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</si>
  <si>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</si>
  <si>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2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</si>
  <si>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2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</si>
  <si>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</si>
  <si>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</si>
  <si>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2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</si>
  <si>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</si>
  <si>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</si>
  <si>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2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</si>
  <si>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</si>
  <si>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2"/>
        <rFont val="Times New Roman"/>
        <family val="1"/>
        <charset val="204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</si>
  <si>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</si>
  <si>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2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</si>
  <si>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</si>
  <si>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2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</si>
  <si>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</si>
  <si>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</si>
  <si>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2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</si>
  <si>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2"/>
        <rFont val="Times New Roman"/>
        <family val="1"/>
        <charset val="204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</si>
  <si>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</si>
  <si>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</si>
  <si>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</si>
  <si>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2"/>
        <rFont val="Times New Roman"/>
        <family val="1"/>
        <charset val="204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</si>
  <si>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</si>
  <si>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2"/>
        <rFont val="Times New Roman"/>
        <family val="1"/>
        <charset val="204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</si>
  <si>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</si>
  <si>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2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</si>
  <si>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2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</si>
  <si>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</si>
  <si>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2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</si>
  <si>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</si>
  <si>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</si>
  <si>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2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</si>
  <si>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</si>
  <si>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2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</si>
  <si>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2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</si>
  <si>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2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</si>
  <si>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2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</si>
  <si>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2"/>
        <rFont val="Times New Roman"/>
        <family val="1"/>
        <charset val="204"/>
      </rPr>
      <t>"Списочная численность работников культурно-досуговых учреждений"</t>
    </r>
  </si>
  <si>
    <r>
      <t xml:space="preserve">Административное мероприятие 2.001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</si>
  <si>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</si>
  <si>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Мероприятие 2.004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</si>
  <si>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Задача 3 </t>
    </r>
    <r>
      <rPr>
        <sz val="12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</si>
  <si>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</si>
  <si>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2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</si>
  <si>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2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</si>
  <si>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2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</si>
  <si>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</si>
  <si>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</si>
  <si>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</si>
  <si>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2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</si>
  <si>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2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</si>
  <si>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2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</si>
  <si>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2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</si>
  <si>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2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</si>
  <si>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2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</si>
  <si>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2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</si>
  <si>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</si>
  <si>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Задача 4 </t>
    </r>
    <r>
      <rPr>
        <sz val="12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</si>
  <si>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"Доля</t>
    </r>
    <r>
      <rPr>
        <sz val="12"/>
        <rFont val="Times New Roman"/>
        <family val="1"/>
        <charset val="1"/>
      </rPr>
      <t xml:space="preserve">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</si>
  <si>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</si>
  <si>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2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</si>
  <si>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</si>
  <si>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2"/>
        <rFont val="Times New Roman"/>
        <family val="1"/>
        <charset val="204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</si>
  <si>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</si>
  <si>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</si>
  <si>
    <t>Приложение 4  к Постановлению Администрации Конаковского района Тверской области                                           №226 от " 24"  марта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</si>
</sst>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4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2" fillId="2" borderId="0" xfId="0" applyFont="1" applyFill="1"/>
    <xf numFmtId="0" fontId="2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3" borderId="0" xfId="0" applyFont="1" applyFill="1" applyBorder="1" applyAlignment="1"/>
    <xf numFmtId="0" fontId="2" fillId="2" borderId="0" xfId="0" applyFont="1" applyFill="1" applyBorder="1"/>
    <xf numFmtId="0" fontId="12" fillId="3" borderId="0" xfId="0" applyFont="1" applyFill="1" applyBorder="1"/>
    <xf numFmtId="0" fontId="7" fillId="3" borderId="0" xfId="0" applyFont="1" applyFill="1" applyBorder="1"/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0" fontId="1" fillId="2" borderId="0" xfId="0" applyFont="1" applyFill="1" applyBorder="1"/>
    <xf numFmtId="0" fontId="7" fillId="3" borderId="0" xfId="0" applyFont="1" applyFill="1" applyBorder="1" applyAlignment="1">
      <alignment horizontal="justify" vertical="top" wrapText="1"/>
    </xf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14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/>
    <xf numFmtId="164" fontId="17" fillId="2" borderId="5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/>
    <xf numFmtId="1" fontId="2" fillId="2" borderId="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/>
    <xf numFmtId="0" fontId="14" fillId="2" borderId="5" xfId="0" applyFont="1" applyFill="1" applyBorder="1" applyAlignment="1">
      <alignment wrapText="1"/>
    </xf>
    <xf numFmtId="164" fontId="2" fillId="3" borderId="5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/>
    </xf>
    <xf numFmtId="0" fontId="14" fillId="2" borderId="5" xfId="0" applyFont="1" applyFill="1" applyBorder="1" applyAlignment="1">
      <alignment horizontal="left" vertical="top" wrapText="1"/>
    </xf>
    <xf numFmtId="0" fontId="2" fillId="2" borderId="10" xfId="0" applyFont="1" applyFill="1" applyBorder="1"/>
    <xf numFmtId="0" fontId="2" fillId="2" borderId="7" xfId="0" applyFont="1" applyFill="1" applyBorder="1"/>
    <xf numFmtId="0" fontId="1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0" fontId="11" fillId="2" borderId="5" xfId="0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94"/>
  <sheetViews>
    <sheetView tabSelected="1" topLeftCell="S1" workbookViewId="0">
      <selection activeCell="C7" sqref="C7:AA7"/>
    </sheetView>
  </sheetViews>
  <sheetFormatPr defaultColWidth="8.85546875" defaultRowHeight="18.75" x14ac:dyDescent="0.3"/>
  <cols>
    <col min="1" max="1" width="4.5703125" style="1" customWidth="1"/>
    <col min="2" max="2" width="4.140625" style="1" customWidth="1"/>
    <col min="3" max="3" width="4.28515625" style="1" customWidth="1"/>
    <col min="4" max="6" width="3.7109375" style="1" customWidth="1"/>
    <col min="7" max="7" width="3.42578125" style="1" customWidth="1"/>
    <col min="8" max="8" width="4" style="1" customWidth="1"/>
    <col min="9" max="9" width="3.5703125" style="1" customWidth="1"/>
    <col min="10" max="10" width="4" style="1" customWidth="1"/>
    <col min="11" max="11" width="4.140625" style="1" customWidth="1"/>
    <col min="12" max="17" width="4.42578125" style="1" customWidth="1"/>
    <col min="18" max="18" width="101.5703125" style="1" customWidth="1"/>
    <col min="19" max="19" width="20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2" customWidth="1"/>
    <col min="29" max="74" width="9" style="2" customWidth="1"/>
    <col min="75" max="256" width="8.85546875" style="1"/>
    <col min="257" max="257" width="4.5703125" style="1" customWidth="1"/>
    <col min="258" max="258" width="4.140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4" style="1" customWidth="1"/>
    <col min="265" max="265" width="3.5703125" style="1" customWidth="1"/>
    <col min="266" max="266" width="4" style="1" customWidth="1"/>
    <col min="267" max="267" width="4.140625" style="1" customWidth="1"/>
    <col min="268" max="273" width="4.42578125" style="1" customWidth="1"/>
    <col min="274" max="274" width="101.5703125" style="1" customWidth="1"/>
    <col min="275" max="275" width="20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4.5703125" style="1" customWidth="1"/>
    <col min="514" max="514" width="4.140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4" style="1" customWidth="1"/>
    <col min="521" max="521" width="3.5703125" style="1" customWidth="1"/>
    <col min="522" max="522" width="4" style="1" customWidth="1"/>
    <col min="523" max="523" width="4.140625" style="1" customWidth="1"/>
    <col min="524" max="529" width="4.42578125" style="1" customWidth="1"/>
    <col min="530" max="530" width="101.5703125" style="1" customWidth="1"/>
    <col min="531" max="531" width="20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4.5703125" style="1" customWidth="1"/>
    <col min="770" max="770" width="4.140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4" style="1" customWidth="1"/>
    <col min="777" max="777" width="3.5703125" style="1" customWidth="1"/>
    <col min="778" max="778" width="4" style="1" customWidth="1"/>
    <col min="779" max="779" width="4.140625" style="1" customWidth="1"/>
    <col min="780" max="785" width="4.42578125" style="1" customWidth="1"/>
    <col min="786" max="786" width="101.5703125" style="1" customWidth="1"/>
    <col min="787" max="787" width="20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4.5703125" style="1" customWidth="1"/>
    <col min="1026" max="1026" width="4.140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4" style="1" customWidth="1"/>
    <col min="1033" max="1033" width="3.5703125" style="1" customWidth="1"/>
    <col min="1034" max="1034" width="4" style="1" customWidth="1"/>
    <col min="1035" max="1035" width="4.140625" style="1" customWidth="1"/>
    <col min="1036" max="1041" width="4.42578125" style="1" customWidth="1"/>
    <col min="1042" max="1042" width="101.5703125" style="1" customWidth="1"/>
    <col min="1043" max="1043" width="20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4.5703125" style="1" customWidth="1"/>
    <col min="1282" max="1282" width="4.140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4" style="1" customWidth="1"/>
    <col min="1289" max="1289" width="3.5703125" style="1" customWidth="1"/>
    <col min="1290" max="1290" width="4" style="1" customWidth="1"/>
    <col min="1291" max="1291" width="4.140625" style="1" customWidth="1"/>
    <col min="1292" max="1297" width="4.42578125" style="1" customWidth="1"/>
    <col min="1298" max="1298" width="101.5703125" style="1" customWidth="1"/>
    <col min="1299" max="1299" width="20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4.5703125" style="1" customWidth="1"/>
    <col min="1538" max="1538" width="4.140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4" style="1" customWidth="1"/>
    <col min="1545" max="1545" width="3.5703125" style="1" customWidth="1"/>
    <col min="1546" max="1546" width="4" style="1" customWidth="1"/>
    <col min="1547" max="1547" width="4.140625" style="1" customWidth="1"/>
    <col min="1548" max="1553" width="4.42578125" style="1" customWidth="1"/>
    <col min="1554" max="1554" width="101.5703125" style="1" customWidth="1"/>
    <col min="1555" max="1555" width="20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4.5703125" style="1" customWidth="1"/>
    <col min="1794" max="1794" width="4.140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4" style="1" customWidth="1"/>
    <col min="1801" max="1801" width="3.5703125" style="1" customWidth="1"/>
    <col min="1802" max="1802" width="4" style="1" customWidth="1"/>
    <col min="1803" max="1803" width="4.140625" style="1" customWidth="1"/>
    <col min="1804" max="1809" width="4.42578125" style="1" customWidth="1"/>
    <col min="1810" max="1810" width="101.5703125" style="1" customWidth="1"/>
    <col min="1811" max="1811" width="20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4.5703125" style="1" customWidth="1"/>
    <col min="2050" max="2050" width="4.140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4" style="1" customWidth="1"/>
    <col min="2057" max="2057" width="3.5703125" style="1" customWidth="1"/>
    <col min="2058" max="2058" width="4" style="1" customWidth="1"/>
    <col min="2059" max="2059" width="4.140625" style="1" customWidth="1"/>
    <col min="2060" max="2065" width="4.42578125" style="1" customWidth="1"/>
    <col min="2066" max="2066" width="101.5703125" style="1" customWidth="1"/>
    <col min="2067" max="2067" width="20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4.5703125" style="1" customWidth="1"/>
    <col min="2306" max="2306" width="4.140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4" style="1" customWidth="1"/>
    <col min="2313" max="2313" width="3.5703125" style="1" customWidth="1"/>
    <col min="2314" max="2314" width="4" style="1" customWidth="1"/>
    <col min="2315" max="2315" width="4.140625" style="1" customWidth="1"/>
    <col min="2316" max="2321" width="4.42578125" style="1" customWidth="1"/>
    <col min="2322" max="2322" width="101.5703125" style="1" customWidth="1"/>
    <col min="2323" max="2323" width="20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4.5703125" style="1" customWidth="1"/>
    <col min="2562" max="2562" width="4.140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4" style="1" customWidth="1"/>
    <col min="2569" max="2569" width="3.5703125" style="1" customWidth="1"/>
    <col min="2570" max="2570" width="4" style="1" customWidth="1"/>
    <col min="2571" max="2571" width="4.140625" style="1" customWidth="1"/>
    <col min="2572" max="2577" width="4.42578125" style="1" customWidth="1"/>
    <col min="2578" max="2578" width="101.5703125" style="1" customWidth="1"/>
    <col min="2579" max="2579" width="20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4.5703125" style="1" customWidth="1"/>
    <col min="2818" max="2818" width="4.140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4" style="1" customWidth="1"/>
    <col min="2825" max="2825" width="3.5703125" style="1" customWidth="1"/>
    <col min="2826" max="2826" width="4" style="1" customWidth="1"/>
    <col min="2827" max="2827" width="4.140625" style="1" customWidth="1"/>
    <col min="2828" max="2833" width="4.42578125" style="1" customWidth="1"/>
    <col min="2834" max="2834" width="101.5703125" style="1" customWidth="1"/>
    <col min="2835" max="2835" width="20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4.5703125" style="1" customWidth="1"/>
    <col min="3074" max="3074" width="4.140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4" style="1" customWidth="1"/>
    <col min="3081" max="3081" width="3.5703125" style="1" customWidth="1"/>
    <col min="3082" max="3082" width="4" style="1" customWidth="1"/>
    <col min="3083" max="3083" width="4.140625" style="1" customWidth="1"/>
    <col min="3084" max="3089" width="4.42578125" style="1" customWidth="1"/>
    <col min="3090" max="3090" width="101.5703125" style="1" customWidth="1"/>
    <col min="3091" max="3091" width="20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4.5703125" style="1" customWidth="1"/>
    <col min="3330" max="3330" width="4.140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4" style="1" customWidth="1"/>
    <col min="3337" max="3337" width="3.5703125" style="1" customWidth="1"/>
    <col min="3338" max="3338" width="4" style="1" customWidth="1"/>
    <col min="3339" max="3339" width="4.140625" style="1" customWidth="1"/>
    <col min="3340" max="3345" width="4.42578125" style="1" customWidth="1"/>
    <col min="3346" max="3346" width="101.5703125" style="1" customWidth="1"/>
    <col min="3347" max="3347" width="20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4.5703125" style="1" customWidth="1"/>
    <col min="3586" max="3586" width="4.140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4" style="1" customWidth="1"/>
    <col min="3593" max="3593" width="3.5703125" style="1" customWidth="1"/>
    <col min="3594" max="3594" width="4" style="1" customWidth="1"/>
    <col min="3595" max="3595" width="4.140625" style="1" customWidth="1"/>
    <col min="3596" max="3601" width="4.42578125" style="1" customWidth="1"/>
    <col min="3602" max="3602" width="101.5703125" style="1" customWidth="1"/>
    <col min="3603" max="3603" width="20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4.5703125" style="1" customWidth="1"/>
    <col min="3842" max="3842" width="4.140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4" style="1" customWidth="1"/>
    <col min="3849" max="3849" width="3.5703125" style="1" customWidth="1"/>
    <col min="3850" max="3850" width="4" style="1" customWidth="1"/>
    <col min="3851" max="3851" width="4.140625" style="1" customWidth="1"/>
    <col min="3852" max="3857" width="4.42578125" style="1" customWidth="1"/>
    <col min="3858" max="3858" width="101.5703125" style="1" customWidth="1"/>
    <col min="3859" max="3859" width="20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4.5703125" style="1" customWidth="1"/>
    <col min="4098" max="4098" width="4.140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4" style="1" customWidth="1"/>
    <col min="4105" max="4105" width="3.5703125" style="1" customWidth="1"/>
    <col min="4106" max="4106" width="4" style="1" customWidth="1"/>
    <col min="4107" max="4107" width="4.140625" style="1" customWidth="1"/>
    <col min="4108" max="4113" width="4.42578125" style="1" customWidth="1"/>
    <col min="4114" max="4114" width="101.5703125" style="1" customWidth="1"/>
    <col min="4115" max="4115" width="20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4.5703125" style="1" customWidth="1"/>
    <col min="4354" max="4354" width="4.140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4" style="1" customWidth="1"/>
    <col min="4361" max="4361" width="3.5703125" style="1" customWidth="1"/>
    <col min="4362" max="4362" width="4" style="1" customWidth="1"/>
    <col min="4363" max="4363" width="4.140625" style="1" customWidth="1"/>
    <col min="4364" max="4369" width="4.42578125" style="1" customWidth="1"/>
    <col min="4370" max="4370" width="101.5703125" style="1" customWidth="1"/>
    <col min="4371" max="4371" width="20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4.5703125" style="1" customWidth="1"/>
    <col min="4610" max="4610" width="4.140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4" style="1" customWidth="1"/>
    <col min="4617" max="4617" width="3.5703125" style="1" customWidth="1"/>
    <col min="4618" max="4618" width="4" style="1" customWidth="1"/>
    <col min="4619" max="4619" width="4.140625" style="1" customWidth="1"/>
    <col min="4620" max="4625" width="4.42578125" style="1" customWidth="1"/>
    <col min="4626" max="4626" width="101.5703125" style="1" customWidth="1"/>
    <col min="4627" max="4627" width="20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4.5703125" style="1" customWidth="1"/>
    <col min="4866" max="4866" width="4.140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4" style="1" customWidth="1"/>
    <col min="4873" max="4873" width="3.5703125" style="1" customWidth="1"/>
    <col min="4874" max="4874" width="4" style="1" customWidth="1"/>
    <col min="4875" max="4875" width="4.140625" style="1" customWidth="1"/>
    <col min="4876" max="4881" width="4.42578125" style="1" customWidth="1"/>
    <col min="4882" max="4882" width="101.5703125" style="1" customWidth="1"/>
    <col min="4883" max="4883" width="20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4.5703125" style="1" customWidth="1"/>
    <col min="5122" max="5122" width="4.140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4" style="1" customWidth="1"/>
    <col min="5129" max="5129" width="3.5703125" style="1" customWidth="1"/>
    <col min="5130" max="5130" width="4" style="1" customWidth="1"/>
    <col min="5131" max="5131" width="4.140625" style="1" customWidth="1"/>
    <col min="5132" max="5137" width="4.42578125" style="1" customWidth="1"/>
    <col min="5138" max="5138" width="101.5703125" style="1" customWidth="1"/>
    <col min="5139" max="5139" width="20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4.5703125" style="1" customWidth="1"/>
    <col min="5378" max="5378" width="4.140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4" style="1" customWidth="1"/>
    <col min="5385" max="5385" width="3.5703125" style="1" customWidth="1"/>
    <col min="5386" max="5386" width="4" style="1" customWidth="1"/>
    <col min="5387" max="5387" width="4.140625" style="1" customWidth="1"/>
    <col min="5388" max="5393" width="4.42578125" style="1" customWidth="1"/>
    <col min="5394" max="5394" width="101.5703125" style="1" customWidth="1"/>
    <col min="5395" max="5395" width="20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4.5703125" style="1" customWidth="1"/>
    <col min="5634" max="5634" width="4.140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4" style="1" customWidth="1"/>
    <col min="5641" max="5641" width="3.5703125" style="1" customWidth="1"/>
    <col min="5642" max="5642" width="4" style="1" customWidth="1"/>
    <col min="5643" max="5643" width="4.140625" style="1" customWidth="1"/>
    <col min="5644" max="5649" width="4.42578125" style="1" customWidth="1"/>
    <col min="5650" max="5650" width="101.5703125" style="1" customWidth="1"/>
    <col min="5651" max="5651" width="20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4.5703125" style="1" customWidth="1"/>
    <col min="5890" max="5890" width="4.140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4" style="1" customWidth="1"/>
    <col min="5897" max="5897" width="3.5703125" style="1" customWidth="1"/>
    <col min="5898" max="5898" width="4" style="1" customWidth="1"/>
    <col min="5899" max="5899" width="4.140625" style="1" customWidth="1"/>
    <col min="5900" max="5905" width="4.42578125" style="1" customWidth="1"/>
    <col min="5906" max="5906" width="101.5703125" style="1" customWidth="1"/>
    <col min="5907" max="5907" width="20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4.5703125" style="1" customWidth="1"/>
    <col min="6146" max="6146" width="4.140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4" style="1" customWidth="1"/>
    <col min="6153" max="6153" width="3.5703125" style="1" customWidth="1"/>
    <col min="6154" max="6154" width="4" style="1" customWidth="1"/>
    <col min="6155" max="6155" width="4.140625" style="1" customWidth="1"/>
    <col min="6156" max="6161" width="4.42578125" style="1" customWidth="1"/>
    <col min="6162" max="6162" width="101.5703125" style="1" customWidth="1"/>
    <col min="6163" max="6163" width="20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4.5703125" style="1" customWidth="1"/>
    <col min="6402" max="6402" width="4.140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4" style="1" customWidth="1"/>
    <col min="6409" max="6409" width="3.5703125" style="1" customWidth="1"/>
    <col min="6410" max="6410" width="4" style="1" customWidth="1"/>
    <col min="6411" max="6411" width="4.140625" style="1" customWidth="1"/>
    <col min="6412" max="6417" width="4.42578125" style="1" customWidth="1"/>
    <col min="6418" max="6418" width="101.5703125" style="1" customWidth="1"/>
    <col min="6419" max="6419" width="20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4.5703125" style="1" customWidth="1"/>
    <col min="6658" max="6658" width="4.140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4" style="1" customWidth="1"/>
    <col min="6665" max="6665" width="3.5703125" style="1" customWidth="1"/>
    <col min="6666" max="6666" width="4" style="1" customWidth="1"/>
    <col min="6667" max="6667" width="4.140625" style="1" customWidth="1"/>
    <col min="6668" max="6673" width="4.42578125" style="1" customWidth="1"/>
    <col min="6674" max="6674" width="101.5703125" style="1" customWidth="1"/>
    <col min="6675" max="6675" width="20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4.5703125" style="1" customWidth="1"/>
    <col min="6914" max="6914" width="4.140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4" style="1" customWidth="1"/>
    <col min="6921" max="6921" width="3.5703125" style="1" customWidth="1"/>
    <col min="6922" max="6922" width="4" style="1" customWidth="1"/>
    <col min="6923" max="6923" width="4.140625" style="1" customWidth="1"/>
    <col min="6924" max="6929" width="4.42578125" style="1" customWidth="1"/>
    <col min="6930" max="6930" width="101.5703125" style="1" customWidth="1"/>
    <col min="6931" max="6931" width="20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4.5703125" style="1" customWidth="1"/>
    <col min="7170" max="7170" width="4.140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4" style="1" customWidth="1"/>
    <col min="7177" max="7177" width="3.5703125" style="1" customWidth="1"/>
    <col min="7178" max="7178" width="4" style="1" customWidth="1"/>
    <col min="7179" max="7179" width="4.140625" style="1" customWidth="1"/>
    <col min="7180" max="7185" width="4.42578125" style="1" customWidth="1"/>
    <col min="7186" max="7186" width="101.5703125" style="1" customWidth="1"/>
    <col min="7187" max="7187" width="20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4.5703125" style="1" customWidth="1"/>
    <col min="7426" max="7426" width="4.140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4" style="1" customWidth="1"/>
    <col min="7433" max="7433" width="3.5703125" style="1" customWidth="1"/>
    <col min="7434" max="7434" width="4" style="1" customWidth="1"/>
    <col min="7435" max="7435" width="4.140625" style="1" customWidth="1"/>
    <col min="7436" max="7441" width="4.42578125" style="1" customWidth="1"/>
    <col min="7442" max="7442" width="101.5703125" style="1" customWidth="1"/>
    <col min="7443" max="7443" width="20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4.5703125" style="1" customWidth="1"/>
    <col min="7682" max="7682" width="4.140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4" style="1" customWidth="1"/>
    <col min="7689" max="7689" width="3.5703125" style="1" customWidth="1"/>
    <col min="7690" max="7690" width="4" style="1" customWidth="1"/>
    <col min="7691" max="7691" width="4.140625" style="1" customWidth="1"/>
    <col min="7692" max="7697" width="4.42578125" style="1" customWidth="1"/>
    <col min="7698" max="7698" width="101.5703125" style="1" customWidth="1"/>
    <col min="7699" max="7699" width="20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4.5703125" style="1" customWidth="1"/>
    <col min="7938" max="7938" width="4.140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4" style="1" customWidth="1"/>
    <col min="7945" max="7945" width="3.5703125" style="1" customWidth="1"/>
    <col min="7946" max="7946" width="4" style="1" customWidth="1"/>
    <col min="7947" max="7947" width="4.140625" style="1" customWidth="1"/>
    <col min="7948" max="7953" width="4.42578125" style="1" customWidth="1"/>
    <col min="7954" max="7954" width="101.5703125" style="1" customWidth="1"/>
    <col min="7955" max="7955" width="20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4.5703125" style="1" customWidth="1"/>
    <col min="8194" max="8194" width="4.140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4" style="1" customWidth="1"/>
    <col min="8201" max="8201" width="3.5703125" style="1" customWidth="1"/>
    <col min="8202" max="8202" width="4" style="1" customWidth="1"/>
    <col min="8203" max="8203" width="4.140625" style="1" customWidth="1"/>
    <col min="8204" max="8209" width="4.42578125" style="1" customWidth="1"/>
    <col min="8210" max="8210" width="101.5703125" style="1" customWidth="1"/>
    <col min="8211" max="8211" width="20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4.5703125" style="1" customWidth="1"/>
    <col min="8450" max="8450" width="4.140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4" style="1" customWidth="1"/>
    <col min="8457" max="8457" width="3.5703125" style="1" customWidth="1"/>
    <col min="8458" max="8458" width="4" style="1" customWidth="1"/>
    <col min="8459" max="8459" width="4.140625" style="1" customWidth="1"/>
    <col min="8460" max="8465" width="4.42578125" style="1" customWidth="1"/>
    <col min="8466" max="8466" width="101.5703125" style="1" customWidth="1"/>
    <col min="8467" max="8467" width="20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4.5703125" style="1" customWidth="1"/>
    <col min="8706" max="8706" width="4.140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4" style="1" customWidth="1"/>
    <col min="8713" max="8713" width="3.5703125" style="1" customWidth="1"/>
    <col min="8714" max="8714" width="4" style="1" customWidth="1"/>
    <col min="8715" max="8715" width="4.140625" style="1" customWidth="1"/>
    <col min="8716" max="8721" width="4.42578125" style="1" customWidth="1"/>
    <col min="8722" max="8722" width="101.5703125" style="1" customWidth="1"/>
    <col min="8723" max="8723" width="20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4.5703125" style="1" customWidth="1"/>
    <col min="8962" max="8962" width="4.140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4" style="1" customWidth="1"/>
    <col min="8969" max="8969" width="3.5703125" style="1" customWidth="1"/>
    <col min="8970" max="8970" width="4" style="1" customWidth="1"/>
    <col min="8971" max="8971" width="4.140625" style="1" customWidth="1"/>
    <col min="8972" max="8977" width="4.42578125" style="1" customWidth="1"/>
    <col min="8978" max="8978" width="101.5703125" style="1" customWidth="1"/>
    <col min="8979" max="8979" width="20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4.5703125" style="1" customWidth="1"/>
    <col min="9218" max="9218" width="4.140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4" style="1" customWidth="1"/>
    <col min="9225" max="9225" width="3.5703125" style="1" customWidth="1"/>
    <col min="9226" max="9226" width="4" style="1" customWidth="1"/>
    <col min="9227" max="9227" width="4.140625" style="1" customWidth="1"/>
    <col min="9228" max="9233" width="4.42578125" style="1" customWidth="1"/>
    <col min="9234" max="9234" width="101.5703125" style="1" customWidth="1"/>
    <col min="9235" max="9235" width="20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4.5703125" style="1" customWidth="1"/>
    <col min="9474" max="9474" width="4.140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4" style="1" customWidth="1"/>
    <col min="9481" max="9481" width="3.5703125" style="1" customWidth="1"/>
    <col min="9482" max="9482" width="4" style="1" customWidth="1"/>
    <col min="9483" max="9483" width="4.140625" style="1" customWidth="1"/>
    <col min="9484" max="9489" width="4.42578125" style="1" customWidth="1"/>
    <col min="9490" max="9490" width="101.5703125" style="1" customWidth="1"/>
    <col min="9491" max="9491" width="20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4.5703125" style="1" customWidth="1"/>
    <col min="9730" max="9730" width="4.140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4" style="1" customWidth="1"/>
    <col min="9737" max="9737" width="3.5703125" style="1" customWidth="1"/>
    <col min="9738" max="9738" width="4" style="1" customWidth="1"/>
    <col min="9739" max="9739" width="4.140625" style="1" customWidth="1"/>
    <col min="9740" max="9745" width="4.42578125" style="1" customWidth="1"/>
    <col min="9746" max="9746" width="101.5703125" style="1" customWidth="1"/>
    <col min="9747" max="9747" width="20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4.5703125" style="1" customWidth="1"/>
    <col min="9986" max="9986" width="4.140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4" style="1" customWidth="1"/>
    <col min="9993" max="9993" width="3.5703125" style="1" customWidth="1"/>
    <col min="9994" max="9994" width="4" style="1" customWidth="1"/>
    <col min="9995" max="9995" width="4.140625" style="1" customWidth="1"/>
    <col min="9996" max="10001" width="4.42578125" style="1" customWidth="1"/>
    <col min="10002" max="10002" width="101.5703125" style="1" customWidth="1"/>
    <col min="10003" max="10003" width="20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4.5703125" style="1" customWidth="1"/>
    <col min="10242" max="10242" width="4.140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4" style="1" customWidth="1"/>
    <col min="10249" max="10249" width="3.5703125" style="1" customWidth="1"/>
    <col min="10250" max="10250" width="4" style="1" customWidth="1"/>
    <col min="10251" max="10251" width="4.140625" style="1" customWidth="1"/>
    <col min="10252" max="10257" width="4.42578125" style="1" customWidth="1"/>
    <col min="10258" max="10258" width="101.5703125" style="1" customWidth="1"/>
    <col min="10259" max="10259" width="20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4.5703125" style="1" customWidth="1"/>
    <col min="10498" max="10498" width="4.140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4" style="1" customWidth="1"/>
    <col min="10505" max="10505" width="3.5703125" style="1" customWidth="1"/>
    <col min="10506" max="10506" width="4" style="1" customWidth="1"/>
    <col min="10507" max="10507" width="4.140625" style="1" customWidth="1"/>
    <col min="10508" max="10513" width="4.42578125" style="1" customWidth="1"/>
    <col min="10514" max="10514" width="101.5703125" style="1" customWidth="1"/>
    <col min="10515" max="10515" width="20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4.5703125" style="1" customWidth="1"/>
    <col min="10754" max="10754" width="4.140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4" style="1" customWidth="1"/>
    <col min="10761" max="10761" width="3.5703125" style="1" customWidth="1"/>
    <col min="10762" max="10762" width="4" style="1" customWidth="1"/>
    <col min="10763" max="10763" width="4.140625" style="1" customWidth="1"/>
    <col min="10764" max="10769" width="4.42578125" style="1" customWidth="1"/>
    <col min="10770" max="10770" width="101.5703125" style="1" customWidth="1"/>
    <col min="10771" max="10771" width="20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4.5703125" style="1" customWidth="1"/>
    <col min="11010" max="11010" width="4.140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4" style="1" customWidth="1"/>
    <col min="11017" max="11017" width="3.5703125" style="1" customWidth="1"/>
    <col min="11018" max="11018" width="4" style="1" customWidth="1"/>
    <col min="11019" max="11019" width="4.140625" style="1" customWidth="1"/>
    <col min="11020" max="11025" width="4.42578125" style="1" customWidth="1"/>
    <col min="11026" max="11026" width="101.5703125" style="1" customWidth="1"/>
    <col min="11027" max="11027" width="20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4.5703125" style="1" customWidth="1"/>
    <col min="11266" max="11266" width="4.140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4" style="1" customWidth="1"/>
    <col min="11273" max="11273" width="3.5703125" style="1" customWidth="1"/>
    <col min="11274" max="11274" width="4" style="1" customWidth="1"/>
    <col min="11275" max="11275" width="4.140625" style="1" customWidth="1"/>
    <col min="11276" max="11281" width="4.42578125" style="1" customWidth="1"/>
    <col min="11282" max="11282" width="101.5703125" style="1" customWidth="1"/>
    <col min="11283" max="11283" width="20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4.5703125" style="1" customWidth="1"/>
    <col min="11522" max="11522" width="4.140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4" style="1" customWidth="1"/>
    <col min="11529" max="11529" width="3.5703125" style="1" customWidth="1"/>
    <col min="11530" max="11530" width="4" style="1" customWidth="1"/>
    <col min="11531" max="11531" width="4.140625" style="1" customWidth="1"/>
    <col min="11532" max="11537" width="4.42578125" style="1" customWidth="1"/>
    <col min="11538" max="11538" width="101.5703125" style="1" customWidth="1"/>
    <col min="11539" max="11539" width="20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4.5703125" style="1" customWidth="1"/>
    <col min="11778" max="11778" width="4.140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4" style="1" customWidth="1"/>
    <col min="11785" max="11785" width="3.5703125" style="1" customWidth="1"/>
    <col min="11786" max="11786" width="4" style="1" customWidth="1"/>
    <col min="11787" max="11787" width="4.140625" style="1" customWidth="1"/>
    <col min="11788" max="11793" width="4.42578125" style="1" customWidth="1"/>
    <col min="11794" max="11794" width="101.5703125" style="1" customWidth="1"/>
    <col min="11795" max="11795" width="20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4.5703125" style="1" customWidth="1"/>
    <col min="12034" max="12034" width="4.140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4" style="1" customWidth="1"/>
    <col min="12041" max="12041" width="3.5703125" style="1" customWidth="1"/>
    <col min="12042" max="12042" width="4" style="1" customWidth="1"/>
    <col min="12043" max="12043" width="4.140625" style="1" customWidth="1"/>
    <col min="12044" max="12049" width="4.42578125" style="1" customWidth="1"/>
    <col min="12050" max="12050" width="101.5703125" style="1" customWidth="1"/>
    <col min="12051" max="12051" width="20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4.5703125" style="1" customWidth="1"/>
    <col min="12290" max="12290" width="4.140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4" style="1" customWidth="1"/>
    <col min="12297" max="12297" width="3.5703125" style="1" customWidth="1"/>
    <col min="12298" max="12298" width="4" style="1" customWidth="1"/>
    <col min="12299" max="12299" width="4.140625" style="1" customWidth="1"/>
    <col min="12300" max="12305" width="4.42578125" style="1" customWidth="1"/>
    <col min="12306" max="12306" width="101.5703125" style="1" customWidth="1"/>
    <col min="12307" max="12307" width="20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4.5703125" style="1" customWidth="1"/>
    <col min="12546" max="12546" width="4.140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4" style="1" customWidth="1"/>
    <col min="12553" max="12553" width="3.5703125" style="1" customWidth="1"/>
    <col min="12554" max="12554" width="4" style="1" customWidth="1"/>
    <col min="12555" max="12555" width="4.140625" style="1" customWidth="1"/>
    <col min="12556" max="12561" width="4.42578125" style="1" customWidth="1"/>
    <col min="12562" max="12562" width="101.5703125" style="1" customWidth="1"/>
    <col min="12563" max="12563" width="20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4.5703125" style="1" customWidth="1"/>
    <col min="12802" max="12802" width="4.140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4" style="1" customWidth="1"/>
    <col min="12809" max="12809" width="3.5703125" style="1" customWidth="1"/>
    <col min="12810" max="12810" width="4" style="1" customWidth="1"/>
    <col min="12811" max="12811" width="4.140625" style="1" customWidth="1"/>
    <col min="12812" max="12817" width="4.42578125" style="1" customWidth="1"/>
    <col min="12818" max="12818" width="101.5703125" style="1" customWidth="1"/>
    <col min="12819" max="12819" width="20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4.5703125" style="1" customWidth="1"/>
    <col min="13058" max="13058" width="4.140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4" style="1" customWidth="1"/>
    <col min="13065" max="13065" width="3.5703125" style="1" customWidth="1"/>
    <col min="13066" max="13066" width="4" style="1" customWidth="1"/>
    <col min="13067" max="13067" width="4.140625" style="1" customWidth="1"/>
    <col min="13068" max="13073" width="4.42578125" style="1" customWidth="1"/>
    <col min="13074" max="13074" width="101.5703125" style="1" customWidth="1"/>
    <col min="13075" max="13075" width="20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4.5703125" style="1" customWidth="1"/>
    <col min="13314" max="13314" width="4.140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4" style="1" customWidth="1"/>
    <col min="13321" max="13321" width="3.5703125" style="1" customWidth="1"/>
    <col min="13322" max="13322" width="4" style="1" customWidth="1"/>
    <col min="13323" max="13323" width="4.140625" style="1" customWidth="1"/>
    <col min="13324" max="13329" width="4.42578125" style="1" customWidth="1"/>
    <col min="13330" max="13330" width="101.5703125" style="1" customWidth="1"/>
    <col min="13331" max="13331" width="20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4.5703125" style="1" customWidth="1"/>
    <col min="13570" max="13570" width="4.140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4" style="1" customWidth="1"/>
    <col min="13577" max="13577" width="3.5703125" style="1" customWidth="1"/>
    <col min="13578" max="13578" width="4" style="1" customWidth="1"/>
    <col min="13579" max="13579" width="4.140625" style="1" customWidth="1"/>
    <col min="13580" max="13585" width="4.42578125" style="1" customWidth="1"/>
    <col min="13586" max="13586" width="101.5703125" style="1" customWidth="1"/>
    <col min="13587" max="13587" width="20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4.5703125" style="1" customWidth="1"/>
    <col min="13826" max="13826" width="4.140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4" style="1" customWidth="1"/>
    <col min="13833" max="13833" width="3.5703125" style="1" customWidth="1"/>
    <col min="13834" max="13834" width="4" style="1" customWidth="1"/>
    <col min="13835" max="13835" width="4.140625" style="1" customWidth="1"/>
    <col min="13836" max="13841" width="4.42578125" style="1" customWidth="1"/>
    <col min="13842" max="13842" width="101.5703125" style="1" customWidth="1"/>
    <col min="13843" max="13843" width="20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4.5703125" style="1" customWidth="1"/>
    <col min="14082" max="14082" width="4.140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4" style="1" customWidth="1"/>
    <col min="14089" max="14089" width="3.5703125" style="1" customWidth="1"/>
    <col min="14090" max="14090" width="4" style="1" customWidth="1"/>
    <col min="14091" max="14091" width="4.140625" style="1" customWidth="1"/>
    <col min="14092" max="14097" width="4.42578125" style="1" customWidth="1"/>
    <col min="14098" max="14098" width="101.5703125" style="1" customWidth="1"/>
    <col min="14099" max="14099" width="20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4.5703125" style="1" customWidth="1"/>
    <col min="14338" max="14338" width="4.140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4" style="1" customWidth="1"/>
    <col min="14345" max="14345" width="3.5703125" style="1" customWidth="1"/>
    <col min="14346" max="14346" width="4" style="1" customWidth="1"/>
    <col min="14347" max="14347" width="4.140625" style="1" customWidth="1"/>
    <col min="14348" max="14353" width="4.42578125" style="1" customWidth="1"/>
    <col min="14354" max="14354" width="101.5703125" style="1" customWidth="1"/>
    <col min="14355" max="14355" width="20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4.5703125" style="1" customWidth="1"/>
    <col min="14594" max="14594" width="4.140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4" style="1" customWidth="1"/>
    <col min="14601" max="14601" width="3.5703125" style="1" customWidth="1"/>
    <col min="14602" max="14602" width="4" style="1" customWidth="1"/>
    <col min="14603" max="14603" width="4.140625" style="1" customWidth="1"/>
    <col min="14604" max="14609" width="4.42578125" style="1" customWidth="1"/>
    <col min="14610" max="14610" width="101.5703125" style="1" customWidth="1"/>
    <col min="14611" max="14611" width="20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4.5703125" style="1" customWidth="1"/>
    <col min="14850" max="14850" width="4.140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4" style="1" customWidth="1"/>
    <col min="14857" max="14857" width="3.5703125" style="1" customWidth="1"/>
    <col min="14858" max="14858" width="4" style="1" customWidth="1"/>
    <col min="14859" max="14859" width="4.140625" style="1" customWidth="1"/>
    <col min="14860" max="14865" width="4.42578125" style="1" customWidth="1"/>
    <col min="14866" max="14866" width="101.5703125" style="1" customWidth="1"/>
    <col min="14867" max="14867" width="20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4.5703125" style="1" customWidth="1"/>
    <col min="15106" max="15106" width="4.140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4" style="1" customWidth="1"/>
    <col min="15113" max="15113" width="3.5703125" style="1" customWidth="1"/>
    <col min="15114" max="15114" width="4" style="1" customWidth="1"/>
    <col min="15115" max="15115" width="4.140625" style="1" customWidth="1"/>
    <col min="15116" max="15121" width="4.42578125" style="1" customWidth="1"/>
    <col min="15122" max="15122" width="101.5703125" style="1" customWidth="1"/>
    <col min="15123" max="15123" width="20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4.5703125" style="1" customWidth="1"/>
    <col min="15362" max="15362" width="4.140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4" style="1" customWidth="1"/>
    <col min="15369" max="15369" width="3.5703125" style="1" customWidth="1"/>
    <col min="15370" max="15370" width="4" style="1" customWidth="1"/>
    <col min="15371" max="15371" width="4.140625" style="1" customWidth="1"/>
    <col min="15372" max="15377" width="4.42578125" style="1" customWidth="1"/>
    <col min="15378" max="15378" width="101.5703125" style="1" customWidth="1"/>
    <col min="15379" max="15379" width="20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4.5703125" style="1" customWidth="1"/>
    <col min="15618" max="15618" width="4.140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4" style="1" customWidth="1"/>
    <col min="15625" max="15625" width="3.5703125" style="1" customWidth="1"/>
    <col min="15626" max="15626" width="4" style="1" customWidth="1"/>
    <col min="15627" max="15627" width="4.140625" style="1" customWidth="1"/>
    <col min="15628" max="15633" width="4.42578125" style="1" customWidth="1"/>
    <col min="15634" max="15634" width="101.5703125" style="1" customWidth="1"/>
    <col min="15635" max="15635" width="20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4.5703125" style="1" customWidth="1"/>
    <col min="15874" max="15874" width="4.140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4" style="1" customWidth="1"/>
    <col min="15881" max="15881" width="3.5703125" style="1" customWidth="1"/>
    <col min="15882" max="15882" width="4" style="1" customWidth="1"/>
    <col min="15883" max="15883" width="4.140625" style="1" customWidth="1"/>
    <col min="15884" max="15889" width="4.42578125" style="1" customWidth="1"/>
    <col min="15890" max="15890" width="101.5703125" style="1" customWidth="1"/>
    <col min="15891" max="15891" width="20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4.5703125" style="1" customWidth="1"/>
    <col min="16130" max="16130" width="4.140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4" style="1" customWidth="1"/>
    <col min="16137" max="16137" width="3.5703125" style="1" customWidth="1"/>
    <col min="16138" max="16138" width="4" style="1" customWidth="1"/>
    <col min="16139" max="16139" width="4.140625" style="1" customWidth="1"/>
    <col min="16140" max="16145" width="4.42578125" style="1" customWidth="1"/>
    <col min="16146" max="16146" width="101.5703125" style="1" customWidth="1"/>
    <col min="16147" max="16147" width="20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81" t="s">
        <v>95</v>
      </c>
      <c r="W1" s="81"/>
      <c r="X1" s="81"/>
      <c r="Y1" s="81"/>
      <c r="Z1" s="81"/>
    </row>
    <row r="2" spans="1:74" x14ac:dyDescent="0.3">
      <c r="V2" s="81"/>
      <c r="W2" s="81"/>
      <c r="X2" s="81"/>
      <c r="Y2" s="81"/>
      <c r="Z2" s="81"/>
    </row>
    <row r="3" spans="1:74" x14ac:dyDescent="0.3">
      <c r="V3" s="81"/>
      <c r="W3" s="81"/>
      <c r="X3" s="81"/>
      <c r="Y3" s="81"/>
      <c r="Z3" s="81"/>
    </row>
    <row r="4" spans="1:74" ht="21" customHeight="1" x14ac:dyDescent="0.3">
      <c r="A4" s="3"/>
      <c r="B4" s="3"/>
      <c r="C4" s="4"/>
      <c r="D4" s="4"/>
      <c r="E4" s="4"/>
      <c r="F4" s="4"/>
      <c r="G4" s="4"/>
      <c r="H4" s="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81"/>
      <c r="W4" s="81"/>
      <c r="X4" s="81"/>
      <c r="Y4" s="81"/>
      <c r="Z4" s="81"/>
      <c r="AA4" s="5"/>
      <c r="AB4" s="5"/>
      <c r="AC4" s="6"/>
      <c r="AD4" s="6"/>
      <c r="AE4" s="6"/>
    </row>
    <row r="5" spans="1:74" s="12" customFormat="1" ht="78" customHeight="1" x14ac:dyDescent="0.3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2" t="s">
        <v>0</v>
      </c>
      <c r="W5" s="82"/>
      <c r="X5" s="82"/>
      <c r="Y5" s="82"/>
      <c r="Z5" s="82"/>
      <c r="AA5" s="8"/>
      <c r="AB5" s="9"/>
      <c r="AC5" s="10"/>
      <c r="AD5" s="10"/>
      <c r="AE5" s="11"/>
      <c r="AF5" s="11"/>
    </row>
    <row r="6" spans="1:74" s="12" customFormat="1" ht="25.5" customHeight="1" x14ac:dyDescent="0.3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8"/>
      <c r="AB6" s="9"/>
      <c r="AC6" s="10"/>
      <c r="AD6" s="10"/>
      <c r="AE6" s="11"/>
      <c r="AF6" s="11"/>
    </row>
    <row r="7" spans="1:74" s="12" customFormat="1" x14ac:dyDescent="0.3">
      <c r="A7" s="7"/>
      <c r="B7" s="7"/>
      <c r="C7" s="83" t="s">
        <v>1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9"/>
      <c r="AC7" s="10"/>
      <c r="AD7" s="10"/>
      <c r="AE7" s="11"/>
      <c r="AF7" s="11"/>
    </row>
    <row r="8" spans="1:74" s="12" customFormat="1" ht="15.75" customHeight="1" x14ac:dyDescent="0.3">
      <c r="A8" s="7"/>
      <c r="B8" s="7"/>
      <c r="C8" s="84" t="s">
        <v>2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14"/>
      <c r="AC8" s="15"/>
      <c r="AD8" s="15"/>
      <c r="AE8" s="16"/>
      <c r="AF8" s="16"/>
    </row>
    <row r="9" spans="1:74" s="12" customFormat="1" x14ac:dyDescent="0.3">
      <c r="A9" s="7"/>
      <c r="B9" s="7"/>
      <c r="C9" s="85" t="s">
        <v>3</v>
      </c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9"/>
      <c r="AC9" s="10"/>
      <c r="AD9" s="10"/>
      <c r="AE9" s="16"/>
      <c r="AF9" s="16"/>
    </row>
    <row r="10" spans="1:74" s="12" customFormat="1" ht="19.5" x14ac:dyDescent="0.3">
      <c r="A10" s="7"/>
      <c r="B10" s="7"/>
      <c r="C10" s="72" t="s">
        <v>4</v>
      </c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9"/>
      <c r="AC10" s="10"/>
      <c r="AD10" s="10"/>
      <c r="AE10" s="16"/>
      <c r="AF10" s="16"/>
    </row>
    <row r="11" spans="1:74" s="12" customFormat="1" ht="18" customHeight="1" x14ac:dyDescent="0.3">
      <c r="A11" s="7"/>
      <c r="B11" s="7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72" t="s">
        <v>5</v>
      </c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9"/>
      <c r="AA11" s="9"/>
      <c r="AB11" s="9"/>
      <c r="AC11" s="10"/>
      <c r="AD11" s="10"/>
      <c r="AE11" s="16"/>
      <c r="AF11" s="16"/>
    </row>
    <row r="12" spans="1:74" s="12" customFormat="1" ht="28.5" customHeight="1" x14ac:dyDescent="0.3">
      <c r="A12" s="7"/>
      <c r="B12" s="7"/>
      <c r="C12" s="9"/>
      <c r="D12" s="9"/>
      <c r="E12" s="73" t="s">
        <v>6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9"/>
      <c r="AC12" s="10"/>
      <c r="AD12" s="10"/>
      <c r="AE12" s="16"/>
      <c r="AF12" s="16"/>
    </row>
    <row r="13" spans="1:74" s="12" customFormat="1" ht="15.75" customHeight="1" x14ac:dyDescent="0.3">
      <c r="A13" s="7"/>
      <c r="B13" s="7"/>
      <c r="C13" s="74" t="s">
        <v>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17"/>
      <c r="AC13" s="15"/>
      <c r="AD13" s="15"/>
      <c r="AE13" s="16"/>
      <c r="AF13" s="16"/>
    </row>
    <row r="14" spans="1:74" s="23" customFormat="1" ht="19.5" x14ac:dyDescent="0.35">
      <c r="A14" s="7"/>
      <c r="B14" s="7"/>
      <c r="C14" s="18"/>
      <c r="D14" s="18"/>
      <c r="E14" s="18"/>
      <c r="F14" s="18"/>
      <c r="G14" s="18"/>
      <c r="H14" s="18"/>
      <c r="I14" s="19" t="s">
        <v>8</v>
      </c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0"/>
      <c r="U14" s="21"/>
      <c r="V14" s="21"/>
      <c r="W14" s="21"/>
      <c r="X14" s="21"/>
      <c r="Y14" s="22"/>
      <c r="Z14" s="22"/>
      <c r="AA14" s="22"/>
      <c r="AB14" s="22"/>
      <c r="AC14" s="11"/>
      <c r="AD14" s="11"/>
      <c r="AE14" s="11"/>
      <c r="AF14" s="11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</row>
    <row r="15" spans="1:74" s="23" customFormat="1" ht="15.75" customHeight="1" x14ac:dyDescent="0.3">
      <c r="A15" s="7"/>
      <c r="B15" s="7"/>
      <c r="C15" s="18"/>
      <c r="D15" s="18"/>
      <c r="E15" s="18"/>
      <c r="F15" s="18"/>
      <c r="G15" s="18"/>
      <c r="H15" s="18"/>
      <c r="I15" s="75" t="s">
        <v>9</v>
      </c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24"/>
      <c r="AC15" s="25"/>
      <c r="AD15" s="25"/>
      <c r="AE15" s="25"/>
      <c r="AF15" s="25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</row>
    <row r="16" spans="1:74" ht="22.5" customHeight="1" x14ac:dyDescent="0.3">
      <c r="A16" s="3"/>
      <c r="B16" s="3"/>
      <c r="C16" s="4"/>
      <c r="D16" s="4"/>
      <c r="E16" s="4"/>
      <c r="F16" s="4"/>
      <c r="G16" s="4"/>
      <c r="H16" s="4"/>
      <c r="I16" s="75" t="s">
        <v>10</v>
      </c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24"/>
      <c r="AC16" s="25"/>
      <c r="AD16" s="25"/>
      <c r="AE16" s="25"/>
      <c r="AF16" s="25"/>
    </row>
    <row r="17" spans="1:32" ht="22.5" customHeight="1" x14ac:dyDescent="0.3">
      <c r="A17" s="3"/>
      <c r="B17" s="3"/>
      <c r="C17" s="4"/>
      <c r="D17" s="4"/>
      <c r="E17" s="4"/>
      <c r="F17" s="4"/>
      <c r="G17" s="4"/>
      <c r="H17" s="4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4"/>
      <c r="AC17" s="25"/>
      <c r="AD17" s="25"/>
      <c r="AE17" s="25"/>
      <c r="AF17" s="25"/>
    </row>
    <row r="18" spans="1:32" ht="12" customHeight="1" x14ac:dyDescent="0.3">
      <c r="A18" s="3"/>
      <c r="B18" s="3"/>
      <c r="C18" s="4"/>
      <c r="D18" s="4"/>
      <c r="E18" s="4"/>
      <c r="F18" s="4"/>
      <c r="G18" s="4"/>
      <c r="H18" s="4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4"/>
      <c r="U18" s="24"/>
      <c r="V18" s="24"/>
      <c r="W18" s="24"/>
      <c r="X18" s="24"/>
      <c r="Y18" s="24"/>
      <c r="Z18" s="24"/>
      <c r="AA18" s="24"/>
      <c r="AB18" s="24"/>
      <c r="AC18" s="25"/>
      <c r="AD18" s="25"/>
      <c r="AE18" s="25"/>
      <c r="AF18" s="25"/>
    </row>
    <row r="19" spans="1:32" s="3" customFormat="1" ht="26.25" customHeight="1" x14ac:dyDescent="0.3">
      <c r="A19" s="76" t="s">
        <v>11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28"/>
      <c r="P19" s="28"/>
      <c r="Q19" s="28"/>
      <c r="R19" s="78" t="s">
        <v>12</v>
      </c>
      <c r="S19" s="78" t="s">
        <v>13</v>
      </c>
      <c r="T19" s="78" t="s">
        <v>14</v>
      </c>
      <c r="U19" s="78"/>
      <c r="V19" s="78"/>
      <c r="W19" s="78"/>
      <c r="X19" s="78"/>
      <c r="Y19" s="78" t="s">
        <v>15</v>
      </c>
      <c r="Z19" s="79"/>
    </row>
    <row r="20" spans="1:32" s="3" customFormat="1" ht="15" customHeight="1" x14ac:dyDescent="0.3">
      <c r="A20" s="69" t="s">
        <v>16</v>
      </c>
      <c r="B20" s="70"/>
      <c r="C20" s="70"/>
      <c r="D20" s="71" t="s">
        <v>17</v>
      </c>
      <c r="E20" s="71"/>
      <c r="F20" s="71" t="s">
        <v>18</v>
      </c>
      <c r="G20" s="71"/>
      <c r="H20" s="70" t="s">
        <v>19</v>
      </c>
      <c r="I20" s="70"/>
      <c r="J20" s="70"/>
      <c r="K20" s="70"/>
      <c r="L20" s="70"/>
      <c r="M20" s="70"/>
      <c r="N20" s="70"/>
      <c r="O20" s="29"/>
      <c r="P20" s="29"/>
      <c r="Q20" s="29"/>
      <c r="R20" s="71"/>
      <c r="S20" s="71"/>
      <c r="T20" s="71"/>
      <c r="U20" s="71"/>
      <c r="V20" s="71"/>
      <c r="W20" s="71"/>
      <c r="X20" s="71"/>
      <c r="Y20" s="71"/>
      <c r="Z20" s="80"/>
    </row>
    <row r="21" spans="1:32" s="3" customFormat="1" ht="94.5" customHeight="1" x14ac:dyDescent="0.3">
      <c r="A21" s="69"/>
      <c r="B21" s="70"/>
      <c r="C21" s="70"/>
      <c r="D21" s="71"/>
      <c r="E21" s="71"/>
      <c r="F21" s="71"/>
      <c r="G21" s="71"/>
      <c r="H21" s="70"/>
      <c r="I21" s="70"/>
      <c r="J21" s="70"/>
      <c r="K21" s="70"/>
      <c r="L21" s="70"/>
      <c r="M21" s="70"/>
      <c r="N21" s="70"/>
      <c r="O21" s="29"/>
      <c r="P21" s="29"/>
      <c r="Q21" s="29"/>
      <c r="R21" s="71"/>
      <c r="S21" s="71"/>
      <c r="T21" s="71"/>
      <c r="U21" s="71"/>
      <c r="V21" s="71"/>
      <c r="W21" s="71"/>
      <c r="X21" s="71"/>
      <c r="Y21" s="71"/>
      <c r="Z21" s="80"/>
    </row>
    <row r="22" spans="1:32" s="3" customFormat="1" ht="36" customHeight="1" x14ac:dyDescent="0.3">
      <c r="A22" s="30">
        <v>1</v>
      </c>
      <c r="B22" s="29">
        <v>2</v>
      </c>
      <c r="C22" s="31">
        <v>3</v>
      </c>
      <c r="D22" s="31">
        <v>4</v>
      </c>
      <c r="E22" s="31">
        <v>5</v>
      </c>
      <c r="F22" s="31">
        <v>6</v>
      </c>
      <c r="G22" s="31">
        <v>7</v>
      </c>
      <c r="H22" s="31">
        <v>8</v>
      </c>
      <c r="I22" s="29">
        <v>9</v>
      </c>
      <c r="J22" s="29">
        <v>10</v>
      </c>
      <c r="K22" s="29">
        <v>11</v>
      </c>
      <c r="L22" s="29">
        <v>12</v>
      </c>
      <c r="M22" s="29">
        <v>13</v>
      </c>
      <c r="N22" s="29">
        <v>14</v>
      </c>
      <c r="O22" s="29">
        <v>15</v>
      </c>
      <c r="P22" s="29">
        <v>16</v>
      </c>
      <c r="Q22" s="29">
        <v>17</v>
      </c>
      <c r="R22" s="71"/>
      <c r="S22" s="71"/>
      <c r="T22" s="31">
        <v>2021</v>
      </c>
      <c r="U22" s="31">
        <v>2022</v>
      </c>
      <c r="V22" s="31">
        <v>2023</v>
      </c>
      <c r="W22" s="31">
        <v>2024</v>
      </c>
      <c r="X22" s="31">
        <v>2025</v>
      </c>
      <c r="Y22" s="31" t="s">
        <v>20</v>
      </c>
      <c r="Z22" s="32" t="s">
        <v>21</v>
      </c>
    </row>
    <row r="23" spans="1:32" s="3" customFormat="1" ht="21" customHeight="1" x14ac:dyDescent="0.3">
      <c r="A23" s="33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>
        <v>25</v>
      </c>
      <c r="S23" s="31">
        <v>26</v>
      </c>
      <c r="T23" s="31">
        <v>29</v>
      </c>
      <c r="U23" s="31">
        <v>30</v>
      </c>
      <c r="V23" s="31">
        <v>31</v>
      </c>
      <c r="W23" s="31">
        <v>32</v>
      </c>
      <c r="X23" s="31">
        <v>33</v>
      </c>
      <c r="Y23" s="31">
        <v>34</v>
      </c>
      <c r="Z23" s="32">
        <v>35</v>
      </c>
    </row>
    <row r="24" spans="1:32" s="3" customFormat="1" ht="22.5" customHeight="1" x14ac:dyDescent="0.3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 t="s">
        <v>22</v>
      </c>
      <c r="S24" s="31" t="s">
        <v>23</v>
      </c>
      <c r="T24" s="37">
        <f>T28</f>
        <v>99450.381000000023</v>
      </c>
      <c r="U24" s="37">
        <f>U28</f>
        <v>83147.774999999994</v>
      </c>
      <c r="V24" s="37">
        <f>V28</f>
        <v>83147.774999999994</v>
      </c>
      <c r="W24" s="37">
        <f>W28</f>
        <v>83147.774999999994</v>
      </c>
      <c r="X24" s="37">
        <f>X28</f>
        <v>83147.774999999994</v>
      </c>
      <c r="Y24" s="37">
        <f>SUM(T24:X24)</f>
        <v>432041.48100000003</v>
      </c>
      <c r="Z24" s="38">
        <v>2025</v>
      </c>
    </row>
    <row r="25" spans="1:32" s="3" customFormat="1" ht="48.75" customHeight="1" x14ac:dyDescent="0.3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9" t="s">
        <v>24</v>
      </c>
      <c r="S25" s="31" t="s">
        <v>25</v>
      </c>
      <c r="T25" s="40"/>
      <c r="U25" s="40"/>
      <c r="V25" s="40"/>
      <c r="W25" s="40"/>
      <c r="X25" s="40"/>
      <c r="Y25" s="37"/>
      <c r="Z25" s="38"/>
    </row>
    <row r="26" spans="1:32" s="3" customFormat="1" x14ac:dyDescent="0.3">
      <c r="A26" s="34"/>
      <c r="B26" s="35"/>
      <c r="C26" s="35"/>
      <c r="D26" s="35"/>
      <c r="E26" s="35"/>
      <c r="F26" s="35"/>
      <c r="G26" s="35"/>
      <c r="H26" s="35"/>
      <c r="I26" s="41"/>
      <c r="J26" s="41"/>
      <c r="K26" s="41"/>
      <c r="L26" s="41"/>
      <c r="M26" s="41"/>
      <c r="N26" s="41"/>
      <c r="O26" s="41"/>
      <c r="P26" s="41"/>
      <c r="Q26" s="41"/>
      <c r="R26" s="39" t="s">
        <v>26</v>
      </c>
      <c r="S26" s="31" t="s">
        <v>27</v>
      </c>
      <c r="T26" s="37">
        <v>351.73</v>
      </c>
      <c r="U26" s="37">
        <v>352.31</v>
      </c>
      <c r="V26" s="37">
        <v>352.31</v>
      </c>
      <c r="W26" s="37">
        <v>352.31</v>
      </c>
      <c r="X26" s="37">
        <v>352.31</v>
      </c>
      <c r="Y26" s="37">
        <f>X26</f>
        <v>352.31</v>
      </c>
      <c r="Z26" s="38">
        <v>2025</v>
      </c>
    </row>
    <row r="27" spans="1:32" s="3" customFormat="1" ht="31.5" x14ac:dyDescent="0.3">
      <c r="A27" s="34"/>
      <c r="B27" s="35"/>
      <c r="C27" s="35"/>
      <c r="D27" s="35"/>
      <c r="E27" s="35"/>
      <c r="F27" s="35"/>
      <c r="G27" s="35"/>
      <c r="H27" s="35"/>
      <c r="I27" s="41"/>
      <c r="J27" s="41"/>
      <c r="K27" s="41"/>
      <c r="L27" s="41"/>
      <c r="M27" s="41"/>
      <c r="N27" s="41"/>
      <c r="O27" s="41"/>
      <c r="P27" s="41"/>
      <c r="Q27" s="41"/>
      <c r="R27" s="39" t="s">
        <v>28</v>
      </c>
      <c r="S27" s="31" t="s">
        <v>29</v>
      </c>
      <c r="T27" s="37">
        <v>27615.4</v>
      </c>
      <c r="U27" s="37">
        <v>27615.4</v>
      </c>
      <c r="V27" s="37">
        <v>27615.4</v>
      </c>
      <c r="W27" s="37">
        <v>27615.4</v>
      </c>
      <c r="X27" s="37">
        <v>27615.4</v>
      </c>
      <c r="Y27" s="37">
        <v>27615.4</v>
      </c>
      <c r="Z27" s="38">
        <v>2025</v>
      </c>
    </row>
    <row r="28" spans="1:32" s="3" customFormat="1" x14ac:dyDescent="0.3">
      <c r="A28" s="34">
        <v>6</v>
      </c>
      <c r="B28" s="35">
        <v>0</v>
      </c>
      <c r="C28" s="35">
        <v>1</v>
      </c>
      <c r="D28" s="35">
        <v>0</v>
      </c>
      <c r="E28" s="35">
        <v>8</v>
      </c>
      <c r="F28" s="35">
        <v>0</v>
      </c>
      <c r="G28" s="35">
        <v>1</v>
      </c>
      <c r="H28" s="35">
        <v>0</v>
      </c>
      <c r="I28" s="35">
        <v>2</v>
      </c>
      <c r="J28" s="35">
        <v>1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6" t="s">
        <v>30</v>
      </c>
      <c r="S28" s="31" t="s">
        <v>23</v>
      </c>
      <c r="T28" s="37">
        <f>T29+T47+T61+T76</f>
        <v>99450.381000000023</v>
      </c>
      <c r="U28" s="37">
        <v>83147.774999999994</v>
      </c>
      <c r="V28" s="37">
        <v>83147.774999999994</v>
      </c>
      <c r="W28" s="37">
        <v>83147.774999999994</v>
      </c>
      <c r="X28" s="37">
        <v>83147.774999999994</v>
      </c>
      <c r="Y28" s="37">
        <f>SUM(T28:X28)</f>
        <v>432041.48100000003</v>
      </c>
      <c r="Z28" s="38">
        <v>2025</v>
      </c>
    </row>
    <row r="29" spans="1:32" s="3" customFormat="1" x14ac:dyDescent="0.3">
      <c r="A29" s="34">
        <v>6</v>
      </c>
      <c r="B29" s="35">
        <v>0</v>
      </c>
      <c r="C29" s="35">
        <v>1</v>
      </c>
      <c r="D29" s="35">
        <v>0</v>
      </c>
      <c r="E29" s="35">
        <v>8</v>
      </c>
      <c r="F29" s="35">
        <v>0</v>
      </c>
      <c r="G29" s="35">
        <v>1</v>
      </c>
      <c r="H29" s="35">
        <v>0</v>
      </c>
      <c r="I29" s="35">
        <v>2</v>
      </c>
      <c r="J29" s="35">
        <v>1</v>
      </c>
      <c r="K29" s="35">
        <v>0</v>
      </c>
      <c r="L29" s="35">
        <v>1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9" t="s">
        <v>31</v>
      </c>
      <c r="S29" s="31" t="s">
        <v>23</v>
      </c>
      <c r="T29" s="37">
        <f>T33+T35+T37+T39+T41+T43+T45</f>
        <v>15092.316000000001</v>
      </c>
      <c r="U29" s="37">
        <v>11457.1</v>
      </c>
      <c r="V29" s="37">
        <v>11457.1</v>
      </c>
      <c r="W29" s="37">
        <v>11457.1</v>
      </c>
      <c r="X29" s="37">
        <v>11457.1</v>
      </c>
      <c r="Y29" s="42">
        <f>SUM(T29:X29)</f>
        <v>60920.716</v>
      </c>
      <c r="Z29" s="38">
        <v>2025</v>
      </c>
      <c r="AA29" s="43"/>
    </row>
    <row r="30" spans="1:32" s="3" customFormat="1" x14ac:dyDescent="0.3">
      <c r="A30" s="34"/>
      <c r="B30" s="35"/>
      <c r="C30" s="35"/>
      <c r="D30" s="35"/>
      <c r="E30" s="35"/>
      <c r="F30" s="35"/>
      <c r="G30" s="35"/>
      <c r="H30" s="35"/>
      <c r="I30" s="41"/>
      <c r="J30" s="41"/>
      <c r="K30" s="41"/>
      <c r="L30" s="41"/>
      <c r="M30" s="41"/>
      <c r="N30" s="41"/>
      <c r="O30" s="41"/>
      <c r="P30" s="41"/>
      <c r="Q30" s="41"/>
      <c r="R30" s="39" t="s">
        <v>32</v>
      </c>
      <c r="S30" s="31" t="s">
        <v>33</v>
      </c>
      <c r="T30" s="37">
        <v>180.45</v>
      </c>
      <c r="U30" s="37">
        <v>180.5</v>
      </c>
      <c r="V30" s="37">
        <v>180.55</v>
      </c>
      <c r="W30" s="37">
        <v>180.6</v>
      </c>
      <c r="X30" s="37">
        <v>180.65</v>
      </c>
      <c r="Y30" s="37">
        <v>180.65</v>
      </c>
      <c r="Z30" s="38">
        <v>2025</v>
      </c>
    </row>
    <row r="31" spans="1:32" s="3" customFormat="1" ht="31.5" x14ac:dyDescent="0.3">
      <c r="A31" s="34"/>
      <c r="B31" s="35"/>
      <c r="C31" s="35"/>
      <c r="D31" s="35"/>
      <c r="E31" s="35"/>
      <c r="F31" s="35"/>
      <c r="G31" s="35"/>
      <c r="H31" s="35"/>
      <c r="I31" s="41"/>
      <c r="J31" s="41"/>
      <c r="K31" s="41"/>
      <c r="L31" s="41"/>
      <c r="M31" s="41"/>
      <c r="N31" s="41"/>
      <c r="O31" s="41"/>
      <c r="P31" s="41"/>
      <c r="Q31" s="41"/>
      <c r="R31" s="39" t="s">
        <v>34</v>
      </c>
      <c r="S31" s="31" t="s">
        <v>35</v>
      </c>
      <c r="T31" s="44">
        <v>200</v>
      </c>
      <c r="U31" s="44">
        <v>210</v>
      </c>
      <c r="V31" s="44">
        <v>220</v>
      </c>
      <c r="W31" s="44">
        <v>230</v>
      </c>
      <c r="X31" s="44">
        <v>240</v>
      </c>
      <c r="Y31" s="44">
        <f>SUM(T31:X31)</f>
        <v>1100</v>
      </c>
      <c r="Z31" s="38">
        <v>2025</v>
      </c>
    </row>
    <row r="32" spans="1:32" s="3" customFormat="1" x14ac:dyDescent="0.3">
      <c r="A32" s="34"/>
      <c r="B32" s="35"/>
      <c r="C32" s="35"/>
      <c r="D32" s="35"/>
      <c r="E32" s="35"/>
      <c r="F32" s="35"/>
      <c r="G32" s="35"/>
      <c r="H32" s="35"/>
      <c r="I32" s="41"/>
      <c r="J32" s="41"/>
      <c r="K32" s="41"/>
      <c r="L32" s="41"/>
      <c r="M32" s="41"/>
      <c r="N32" s="41"/>
      <c r="O32" s="41"/>
      <c r="P32" s="41"/>
      <c r="Q32" s="41"/>
      <c r="R32" s="39" t="s">
        <v>36</v>
      </c>
      <c r="S32" s="31" t="s">
        <v>23</v>
      </c>
      <c r="T32" s="37">
        <v>22.099</v>
      </c>
      <c r="U32" s="37">
        <v>22.32</v>
      </c>
      <c r="V32" s="37">
        <v>22.32</v>
      </c>
      <c r="W32" s="37">
        <v>22.32</v>
      </c>
      <c r="X32" s="37">
        <v>22.32</v>
      </c>
      <c r="Y32" s="37">
        <v>22.32</v>
      </c>
      <c r="Z32" s="38">
        <v>2025</v>
      </c>
      <c r="AA32" s="45"/>
    </row>
    <row r="33" spans="1:74" s="3" customFormat="1" ht="31.5" x14ac:dyDescent="0.3">
      <c r="A33" s="34">
        <v>6</v>
      </c>
      <c r="B33" s="35">
        <v>0</v>
      </c>
      <c r="C33" s="35">
        <v>1</v>
      </c>
      <c r="D33" s="35">
        <v>0</v>
      </c>
      <c r="E33" s="35">
        <v>8</v>
      </c>
      <c r="F33" s="35">
        <v>0</v>
      </c>
      <c r="G33" s="35">
        <v>1</v>
      </c>
      <c r="H33" s="35">
        <v>0</v>
      </c>
      <c r="I33" s="35">
        <v>2</v>
      </c>
      <c r="J33" s="35">
        <v>1</v>
      </c>
      <c r="K33" s="35">
        <v>0</v>
      </c>
      <c r="L33" s="35">
        <v>1</v>
      </c>
      <c r="M33" s="35">
        <v>2</v>
      </c>
      <c r="N33" s="35">
        <v>0</v>
      </c>
      <c r="O33" s="35">
        <v>0</v>
      </c>
      <c r="P33" s="35">
        <v>1</v>
      </c>
      <c r="Q33" s="35">
        <v>0</v>
      </c>
      <c r="R33" s="39" t="s">
        <v>37</v>
      </c>
      <c r="S33" s="31" t="s">
        <v>23</v>
      </c>
      <c r="T33" s="37">
        <v>5161.6210000000001</v>
      </c>
      <c r="U33" s="37">
        <v>5163.3999999999996</v>
      </c>
      <c r="V33" s="37">
        <v>5163.3999999999996</v>
      </c>
      <c r="W33" s="37">
        <v>5163.3999999999996</v>
      </c>
      <c r="X33" s="37">
        <v>5163.3999999999996</v>
      </c>
      <c r="Y33" s="37">
        <f>SUM(T33:X33)</f>
        <v>25815.220999999998</v>
      </c>
      <c r="Z33" s="38">
        <v>2025</v>
      </c>
    </row>
    <row r="34" spans="1:74" s="3" customFormat="1" ht="31.5" x14ac:dyDescent="0.3">
      <c r="A34" s="34"/>
      <c r="B34" s="35"/>
      <c r="C34" s="35"/>
      <c r="D34" s="35"/>
      <c r="E34" s="35"/>
      <c r="F34" s="35"/>
      <c r="G34" s="35"/>
      <c r="H34" s="35"/>
      <c r="I34" s="41"/>
      <c r="J34" s="41"/>
      <c r="K34" s="41"/>
      <c r="L34" s="41"/>
      <c r="M34" s="41"/>
      <c r="N34" s="41"/>
      <c r="O34" s="41"/>
      <c r="P34" s="41"/>
      <c r="Q34" s="41"/>
      <c r="R34" s="39" t="s">
        <v>38</v>
      </c>
      <c r="S34" s="31" t="s">
        <v>35</v>
      </c>
      <c r="T34" s="44">
        <v>1370</v>
      </c>
      <c r="U34" s="44">
        <v>1380</v>
      </c>
      <c r="V34" s="44">
        <v>1390</v>
      </c>
      <c r="W34" s="44">
        <v>1400</v>
      </c>
      <c r="X34" s="44">
        <v>1410</v>
      </c>
      <c r="Y34" s="44">
        <v>1410</v>
      </c>
      <c r="Z34" s="38">
        <v>2025</v>
      </c>
    </row>
    <row r="35" spans="1:74" s="3" customFormat="1" ht="31.5" x14ac:dyDescent="0.3">
      <c r="A35" s="34">
        <v>6</v>
      </c>
      <c r="B35" s="35">
        <v>0</v>
      </c>
      <c r="C35" s="35">
        <v>1</v>
      </c>
      <c r="D35" s="35">
        <v>0</v>
      </c>
      <c r="E35" s="35">
        <v>8</v>
      </c>
      <c r="F35" s="35">
        <v>0</v>
      </c>
      <c r="G35" s="35">
        <v>1</v>
      </c>
      <c r="H35" s="35">
        <v>0</v>
      </c>
      <c r="I35" s="35">
        <v>2</v>
      </c>
      <c r="J35" s="35">
        <v>1</v>
      </c>
      <c r="K35" s="35">
        <v>0</v>
      </c>
      <c r="L35" s="35">
        <v>1</v>
      </c>
      <c r="M35" s="35">
        <v>2</v>
      </c>
      <c r="N35" s="35">
        <v>0</v>
      </c>
      <c r="O35" s="35">
        <v>0</v>
      </c>
      <c r="P35" s="35">
        <v>2</v>
      </c>
      <c r="Q35" s="35">
        <v>0</v>
      </c>
      <c r="R35" s="39" t="s">
        <v>39</v>
      </c>
      <c r="S35" s="31" t="s">
        <v>23</v>
      </c>
      <c r="T35" s="37">
        <v>50</v>
      </c>
      <c r="U35" s="37">
        <v>559</v>
      </c>
      <c r="V35" s="37">
        <v>50</v>
      </c>
      <c r="W35" s="37">
        <v>50</v>
      </c>
      <c r="X35" s="37">
        <v>50</v>
      </c>
      <c r="Y35" s="37">
        <f>SUM(T35:X35)</f>
        <v>759</v>
      </c>
      <c r="Z35" s="38">
        <v>2025</v>
      </c>
    </row>
    <row r="36" spans="1:74" s="3" customFormat="1" ht="18" customHeight="1" x14ac:dyDescent="0.3">
      <c r="A36" s="34"/>
      <c r="B36" s="35"/>
      <c r="C36" s="35"/>
      <c r="D36" s="35"/>
      <c r="E36" s="35"/>
      <c r="F36" s="35"/>
      <c r="G36" s="35"/>
      <c r="H36" s="35"/>
      <c r="I36" s="41"/>
      <c r="J36" s="41"/>
      <c r="K36" s="41"/>
      <c r="L36" s="41"/>
      <c r="M36" s="41"/>
      <c r="N36" s="41"/>
      <c r="O36" s="41"/>
      <c r="P36" s="41"/>
      <c r="Q36" s="41"/>
      <c r="R36" s="39" t="s">
        <v>40</v>
      </c>
      <c r="S36" s="31" t="s">
        <v>35</v>
      </c>
      <c r="T36" s="44">
        <v>214</v>
      </c>
      <c r="U36" s="44">
        <v>216</v>
      </c>
      <c r="V36" s="44">
        <v>218</v>
      </c>
      <c r="W36" s="44">
        <v>220</v>
      </c>
      <c r="X36" s="44">
        <v>222</v>
      </c>
      <c r="Y36" s="44">
        <f>SUM(T36:X36)</f>
        <v>1090</v>
      </c>
      <c r="Z36" s="38">
        <v>2025</v>
      </c>
    </row>
    <row r="37" spans="1:74" s="3" customFormat="1" ht="35.25" customHeight="1" x14ac:dyDescent="0.3">
      <c r="A37" s="34">
        <v>6</v>
      </c>
      <c r="B37" s="35">
        <v>0</v>
      </c>
      <c r="C37" s="35">
        <v>1</v>
      </c>
      <c r="D37" s="35">
        <v>0</v>
      </c>
      <c r="E37" s="35">
        <v>8</v>
      </c>
      <c r="F37" s="35">
        <v>0</v>
      </c>
      <c r="G37" s="35">
        <v>1</v>
      </c>
      <c r="H37" s="35">
        <v>0</v>
      </c>
      <c r="I37" s="35">
        <v>2</v>
      </c>
      <c r="J37" s="35">
        <v>1</v>
      </c>
      <c r="K37" s="35">
        <v>0</v>
      </c>
      <c r="L37" s="35">
        <v>1</v>
      </c>
      <c r="M37" s="35">
        <v>1</v>
      </c>
      <c r="N37" s="35">
        <v>0</v>
      </c>
      <c r="O37" s="35">
        <v>6</v>
      </c>
      <c r="P37" s="35">
        <v>8</v>
      </c>
      <c r="Q37" s="35">
        <v>0</v>
      </c>
      <c r="R37" s="46" t="s">
        <v>41</v>
      </c>
      <c r="S37" s="31" t="s">
        <v>42</v>
      </c>
      <c r="T37" s="47">
        <v>8510.67</v>
      </c>
      <c r="U37" s="47">
        <v>6181.2</v>
      </c>
      <c r="V37" s="47">
        <v>6181.2</v>
      </c>
      <c r="W37" s="47">
        <v>6181.2</v>
      </c>
      <c r="X37" s="47">
        <v>6181.2</v>
      </c>
      <c r="Y37" s="37">
        <f>SUM(T37:X37)</f>
        <v>33235.47</v>
      </c>
      <c r="Z37" s="38">
        <v>2025</v>
      </c>
    </row>
    <row r="38" spans="1:74" s="3" customFormat="1" x14ac:dyDescent="0.3">
      <c r="A38" s="34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46" t="s">
        <v>43</v>
      </c>
      <c r="S38" s="31" t="s">
        <v>44</v>
      </c>
      <c r="T38" s="48">
        <v>1</v>
      </c>
      <c r="U38" s="48">
        <v>1</v>
      </c>
      <c r="V38" s="48">
        <v>1</v>
      </c>
      <c r="W38" s="48">
        <v>1</v>
      </c>
      <c r="X38" s="48">
        <v>1</v>
      </c>
      <c r="Y38" s="48">
        <v>1</v>
      </c>
      <c r="Z38" s="38">
        <v>2025</v>
      </c>
    </row>
    <row r="39" spans="1:74" s="3" customFormat="1" ht="38.25" customHeight="1" x14ac:dyDescent="0.3">
      <c r="A39" s="34">
        <v>6</v>
      </c>
      <c r="B39" s="35">
        <v>0</v>
      </c>
      <c r="C39" s="35">
        <v>1</v>
      </c>
      <c r="D39" s="35">
        <v>0</v>
      </c>
      <c r="E39" s="35">
        <v>8</v>
      </c>
      <c r="F39" s="35">
        <v>0</v>
      </c>
      <c r="G39" s="35">
        <v>1</v>
      </c>
      <c r="H39" s="35">
        <v>0</v>
      </c>
      <c r="I39" s="35">
        <v>2</v>
      </c>
      <c r="J39" s="35">
        <v>1</v>
      </c>
      <c r="K39" s="35">
        <v>0</v>
      </c>
      <c r="L39" s="35">
        <v>1</v>
      </c>
      <c r="M39" s="35" t="s">
        <v>45</v>
      </c>
      <c r="N39" s="35">
        <v>0</v>
      </c>
      <c r="O39" s="35">
        <v>6</v>
      </c>
      <c r="P39" s="35">
        <v>8</v>
      </c>
      <c r="Q39" s="35">
        <v>0</v>
      </c>
      <c r="R39" s="46" t="s">
        <v>46</v>
      </c>
      <c r="S39" s="31" t="s">
        <v>42</v>
      </c>
      <c r="T39" s="47">
        <v>86</v>
      </c>
      <c r="U39" s="47">
        <v>62.5</v>
      </c>
      <c r="V39" s="47">
        <v>62.5</v>
      </c>
      <c r="W39" s="47">
        <v>62.5</v>
      </c>
      <c r="X39" s="47">
        <v>62.5</v>
      </c>
      <c r="Y39" s="37">
        <f>SUM(T39:X39)</f>
        <v>336</v>
      </c>
      <c r="Z39" s="38">
        <v>2025</v>
      </c>
    </row>
    <row r="40" spans="1:74" s="3" customFormat="1" ht="48" x14ac:dyDescent="0.3">
      <c r="A40" s="34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46" t="s">
        <v>47</v>
      </c>
      <c r="S40" s="31" t="s">
        <v>48</v>
      </c>
      <c r="T40" s="48">
        <v>67</v>
      </c>
      <c r="U40" s="48">
        <v>67</v>
      </c>
      <c r="V40" s="48">
        <v>67</v>
      </c>
      <c r="W40" s="48">
        <v>67</v>
      </c>
      <c r="X40" s="48">
        <v>67</v>
      </c>
      <c r="Y40" s="48">
        <v>67</v>
      </c>
      <c r="Z40" s="38">
        <v>2025</v>
      </c>
    </row>
    <row r="41" spans="1:74" s="3" customFormat="1" ht="32.25" x14ac:dyDescent="0.3">
      <c r="A41" s="34">
        <v>6</v>
      </c>
      <c r="B41" s="35">
        <v>0</v>
      </c>
      <c r="C41" s="35">
        <v>1</v>
      </c>
      <c r="D41" s="35">
        <v>0</v>
      </c>
      <c r="E41" s="35">
        <v>8</v>
      </c>
      <c r="F41" s="35">
        <v>0</v>
      </c>
      <c r="G41" s="35">
        <v>1</v>
      </c>
      <c r="H41" s="35">
        <v>0</v>
      </c>
      <c r="I41" s="35">
        <v>2</v>
      </c>
      <c r="J41" s="35">
        <v>1</v>
      </c>
      <c r="K41" s="35">
        <v>0</v>
      </c>
      <c r="L41" s="35">
        <v>1</v>
      </c>
      <c r="M41" s="35">
        <v>2</v>
      </c>
      <c r="N41" s="35">
        <v>0</v>
      </c>
      <c r="O41" s="35">
        <v>0</v>
      </c>
      <c r="P41" s="35">
        <v>4</v>
      </c>
      <c r="Q41" s="35">
        <v>0</v>
      </c>
      <c r="R41" s="46" t="s">
        <v>49</v>
      </c>
      <c r="S41" s="31" t="s">
        <v>42</v>
      </c>
      <c r="T41" s="47">
        <v>50</v>
      </c>
      <c r="U41" s="47">
        <v>0</v>
      </c>
      <c r="V41" s="47">
        <v>0</v>
      </c>
      <c r="W41" s="47">
        <v>0</v>
      </c>
      <c r="X41" s="47">
        <v>0</v>
      </c>
      <c r="Y41" s="47">
        <f>T41</f>
        <v>50</v>
      </c>
      <c r="Z41" s="38">
        <v>2025</v>
      </c>
    </row>
    <row r="42" spans="1:74" s="3" customFormat="1" ht="32.25" x14ac:dyDescent="0.3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46" t="s">
        <v>50</v>
      </c>
      <c r="S42" s="31" t="s">
        <v>35</v>
      </c>
      <c r="T42" s="48">
        <v>1</v>
      </c>
      <c r="U42" s="48">
        <v>0</v>
      </c>
      <c r="V42" s="48">
        <v>0</v>
      </c>
      <c r="W42" s="48">
        <v>0</v>
      </c>
      <c r="X42" s="48">
        <v>0</v>
      </c>
      <c r="Y42" s="48">
        <f>T42+U42+W42+V42+X42</f>
        <v>1</v>
      </c>
      <c r="Z42" s="38">
        <v>2025</v>
      </c>
    </row>
    <row r="43" spans="1:74" s="3" customFormat="1" ht="32.25" x14ac:dyDescent="0.3">
      <c r="A43" s="34">
        <v>6</v>
      </c>
      <c r="B43" s="35">
        <v>0</v>
      </c>
      <c r="C43" s="35">
        <v>1</v>
      </c>
      <c r="D43" s="35">
        <v>0</v>
      </c>
      <c r="E43" s="35">
        <v>8</v>
      </c>
      <c r="F43" s="35">
        <v>0</v>
      </c>
      <c r="G43" s="35">
        <v>1</v>
      </c>
      <c r="H43" s="35">
        <v>0</v>
      </c>
      <c r="I43" s="35">
        <v>2</v>
      </c>
      <c r="J43" s="35">
        <v>1</v>
      </c>
      <c r="K43" s="35">
        <v>0</v>
      </c>
      <c r="L43" s="35">
        <v>1</v>
      </c>
      <c r="M43" s="35">
        <v>2</v>
      </c>
      <c r="N43" s="35">
        <v>0</v>
      </c>
      <c r="O43" s="35">
        <v>0</v>
      </c>
      <c r="P43" s="35">
        <v>3</v>
      </c>
      <c r="Q43" s="35">
        <v>0</v>
      </c>
      <c r="R43" s="46" t="s">
        <v>51</v>
      </c>
      <c r="S43" s="31" t="s">
        <v>42</v>
      </c>
      <c r="T43" s="47">
        <v>1230</v>
      </c>
      <c r="U43" s="47">
        <v>7929.5259999999998</v>
      </c>
      <c r="V43" s="47">
        <v>0</v>
      </c>
      <c r="W43" s="47">
        <v>0</v>
      </c>
      <c r="X43" s="47">
        <v>0</v>
      </c>
      <c r="Y43" s="47">
        <f>SUM(T43:X43)</f>
        <v>9159.5259999999998</v>
      </c>
      <c r="Z43" s="38">
        <v>2025</v>
      </c>
    </row>
    <row r="44" spans="1:74" s="3" customFormat="1" ht="32.25" x14ac:dyDescent="0.3">
      <c r="A44" s="3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46" t="s">
        <v>52</v>
      </c>
      <c r="S44" s="31" t="s">
        <v>35</v>
      </c>
      <c r="T44" s="48">
        <v>1</v>
      </c>
      <c r="U44" s="48">
        <v>1</v>
      </c>
      <c r="V44" s="48">
        <v>0</v>
      </c>
      <c r="W44" s="48">
        <v>0</v>
      </c>
      <c r="X44" s="48">
        <v>0</v>
      </c>
      <c r="Y44" s="48">
        <f>SUM(T44:X44)</f>
        <v>2</v>
      </c>
      <c r="Z44" s="38">
        <v>2025</v>
      </c>
    </row>
    <row r="45" spans="1:74" s="3" customFormat="1" ht="32.25" x14ac:dyDescent="0.3">
      <c r="A45" s="34">
        <v>6</v>
      </c>
      <c r="B45" s="35">
        <v>0</v>
      </c>
      <c r="C45" s="35">
        <v>1</v>
      </c>
      <c r="D45" s="35">
        <v>0</v>
      </c>
      <c r="E45" s="35">
        <v>8</v>
      </c>
      <c r="F45" s="35">
        <v>0</v>
      </c>
      <c r="G45" s="35">
        <v>1</v>
      </c>
      <c r="H45" s="35">
        <v>0</v>
      </c>
      <c r="I45" s="35">
        <v>2</v>
      </c>
      <c r="J45" s="35">
        <v>1</v>
      </c>
      <c r="K45" s="35">
        <v>0</v>
      </c>
      <c r="L45" s="35">
        <v>1</v>
      </c>
      <c r="M45" s="35">
        <v>2</v>
      </c>
      <c r="N45" s="35">
        <v>0</v>
      </c>
      <c r="O45" s="35">
        <v>0</v>
      </c>
      <c r="P45" s="35">
        <v>5</v>
      </c>
      <c r="Q45" s="35">
        <v>0</v>
      </c>
      <c r="R45" s="46" t="s">
        <v>53</v>
      </c>
      <c r="S45" s="31" t="s">
        <v>42</v>
      </c>
      <c r="T45" s="47">
        <v>4.0250000000000004</v>
      </c>
      <c r="U45" s="47">
        <v>0</v>
      </c>
      <c r="V45" s="47">
        <v>0</v>
      </c>
      <c r="W45" s="47">
        <v>0</v>
      </c>
      <c r="X45" s="47">
        <v>0</v>
      </c>
      <c r="Y45" s="47">
        <f>SUM(T45:X45)</f>
        <v>4.0250000000000004</v>
      </c>
      <c r="Z45" s="38">
        <v>2025</v>
      </c>
    </row>
    <row r="46" spans="1:74" s="3" customFormat="1" ht="32.25" x14ac:dyDescent="0.3">
      <c r="A46" s="34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46" t="s">
        <v>54</v>
      </c>
      <c r="S46" s="31" t="s">
        <v>35</v>
      </c>
      <c r="T46" s="48">
        <v>1</v>
      </c>
      <c r="U46" s="48">
        <v>0</v>
      </c>
      <c r="V46" s="48">
        <v>0</v>
      </c>
      <c r="W46" s="48">
        <v>0</v>
      </c>
      <c r="X46" s="48">
        <v>0</v>
      </c>
      <c r="Y46" s="48">
        <f>SUM(T46:X46)</f>
        <v>1</v>
      </c>
      <c r="Z46" s="38">
        <v>2025</v>
      </c>
    </row>
    <row r="47" spans="1:74" s="3" customFormat="1" x14ac:dyDescent="0.3">
      <c r="A47" s="34">
        <v>6</v>
      </c>
      <c r="B47" s="35">
        <v>0</v>
      </c>
      <c r="C47" s="35">
        <v>1</v>
      </c>
      <c r="D47" s="35">
        <v>0</v>
      </c>
      <c r="E47" s="35">
        <v>8</v>
      </c>
      <c r="F47" s="35">
        <v>0</v>
      </c>
      <c r="G47" s="35">
        <v>1</v>
      </c>
      <c r="H47" s="35">
        <v>0</v>
      </c>
      <c r="I47" s="35">
        <v>2</v>
      </c>
      <c r="J47" s="35">
        <v>1</v>
      </c>
      <c r="K47" s="35">
        <v>0</v>
      </c>
      <c r="L47" s="35">
        <v>2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9" t="s">
        <v>55</v>
      </c>
      <c r="S47" s="31" t="s">
        <v>23</v>
      </c>
      <c r="T47" s="49">
        <f>T51+T54+T56+T59</f>
        <v>43657.530000000006</v>
      </c>
      <c r="U47" s="49" t="e">
        <f>U51+U54+U56+U59+#REF!+#REF!+#REF!</f>
        <v>#REF!</v>
      </c>
      <c r="V47" s="49">
        <f>V51+V54+V56+V59</f>
        <v>35137.999999999993</v>
      </c>
      <c r="W47" s="49">
        <f>W51+W54+W56+W59</f>
        <v>35137.999999999993</v>
      </c>
      <c r="X47" s="49">
        <f>X51+X54+X56+X59</f>
        <v>35137.999999999993</v>
      </c>
      <c r="Y47" s="49" t="e">
        <f>Y51+Y54+Y56+Y59+#REF!+#REF!+#REF!</f>
        <v>#REF!</v>
      </c>
      <c r="Z47" s="38">
        <v>2025</v>
      </c>
    </row>
    <row r="48" spans="1:74" ht="24.75" customHeight="1" x14ac:dyDescent="0.3">
      <c r="A48" s="34"/>
      <c r="B48" s="35"/>
      <c r="C48" s="35"/>
      <c r="D48" s="35"/>
      <c r="E48" s="35"/>
      <c r="F48" s="35"/>
      <c r="G48" s="35"/>
      <c r="H48" s="35"/>
      <c r="I48" s="41"/>
      <c r="J48" s="41"/>
      <c r="K48" s="41"/>
      <c r="L48" s="41"/>
      <c r="M48" s="41"/>
      <c r="N48" s="41"/>
      <c r="O48" s="41"/>
      <c r="P48" s="41"/>
      <c r="Q48" s="41"/>
      <c r="R48" s="39" t="s">
        <v>56</v>
      </c>
      <c r="S48" s="31" t="s">
        <v>57</v>
      </c>
      <c r="T48" s="37">
        <v>91.55</v>
      </c>
      <c r="U48" s="37">
        <v>91.6</v>
      </c>
      <c r="V48" s="37">
        <v>91.65</v>
      </c>
      <c r="W48" s="37">
        <v>91.7</v>
      </c>
      <c r="X48" s="37">
        <v>91.75</v>
      </c>
      <c r="Y48" s="37">
        <f>X48</f>
        <v>91.75</v>
      </c>
      <c r="Z48" s="38">
        <v>2025</v>
      </c>
      <c r="AA48" s="2"/>
      <c r="BT48" s="1"/>
      <c r="BU48" s="1"/>
      <c r="BV48" s="1"/>
    </row>
    <row r="49" spans="1:74" ht="31.5" x14ac:dyDescent="0.3">
      <c r="A49" s="34"/>
      <c r="B49" s="35"/>
      <c r="C49" s="35"/>
      <c r="D49" s="35"/>
      <c r="E49" s="35"/>
      <c r="F49" s="35"/>
      <c r="G49" s="35"/>
      <c r="H49" s="35"/>
      <c r="I49" s="41"/>
      <c r="J49" s="41"/>
      <c r="K49" s="41"/>
      <c r="L49" s="41"/>
      <c r="M49" s="41"/>
      <c r="N49" s="41"/>
      <c r="O49" s="41"/>
      <c r="P49" s="41"/>
      <c r="Q49" s="41"/>
      <c r="R49" s="39" t="s">
        <v>58</v>
      </c>
      <c r="S49" s="31" t="s">
        <v>59</v>
      </c>
      <c r="T49" s="50">
        <v>4785</v>
      </c>
      <c r="U49" s="50">
        <v>4800</v>
      </c>
      <c r="V49" s="50">
        <v>4850</v>
      </c>
      <c r="W49" s="50">
        <v>4900</v>
      </c>
      <c r="X49" s="50">
        <v>4950</v>
      </c>
      <c r="Y49" s="44">
        <f>X49</f>
        <v>4950</v>
      </c>
      <c r="Z49" s="38">
        <v>2025</v>
      </c>
      <c r="AA49" s="2"/>
      <c r="BT49" s="1"/>
      <c r="BU49" s="1"/>
      <c r="BV49" s="1"/>
    </row>
    <row r="50" spans="1:74" ht="31.5" x14ac:dyDescent="0.3">
      <c r="A50" s="34"/>
      <c r="B50" s="35"/>
      <c r="C50" s="35"/>
      <c r="D50" s="35"/>
      <c r="E50" s="35"/>
      <c r="F50" s="35"/>
      <c r="G50" s="35"/>
      <c r="H50" s="35"/>
      <c r="I50" s="41"/>
      <c r="J50" s="41"/>
      <c r="K50" s="41"/>
      <c r="L50" s="41"/>
      <c r="M50" s="41"/>
      <c r="N50" s="41"/>
      <c r="O50" s="41"/>
      <c r="P50" s="41"/>
      <c r="Q50" s="41"/>
      <c r="R50" s="39" t="s">
        <v>60</v>
      </c>
      <c r="S50" s="51" t="s">
        <v>23</v>
      </c>
      <c r="T50" s="52">
        <v>24.853000000000002</v>
      </c>
      <c r="U50" s="52">
        <v>25.100999999999999</v>
      </c>
      <c r="V50" s="52">
        <v>25.352</v>
      </c>
      <c r="W50" s="52">
        <v>25.606000000000002</v>
      </c>
      <c r="X50" s="52">
        <v>25.861999999999998</v>
      </c>
      <c r="Y50" s="52">
        <v>25.861999999999998</v>
      </c>
      <c r="Z50" s="38">
        <v>2025</v>
      </c>
      <c r="AA50" s="2"/>
      <c r="BT50" s="1"/>
      <c r="BU50" s="1"/>
      <c r="BV50" s="1"/>
    </row>
    <row r="51" spans="1:74" ht="31.5" x14ac:dyDescent="0.3">
      <c r="A51" s="34">
        <v>6</v>
      </c>
      <c r="B51" s="35">
        <v>0</v>
      </c>
      <c r="C51" s="35">
        <v>1</v>
      </c>
      <c r="D51" s="35">
        <v>0</v>
      </c>
      <c r="E51" s="35">
        <v>8</v>
      </c>
      <c r="F51" s="35">
        <v>0</v>
      </c>
      <c r="G51" s="35">
        <v>1</v>
      </c>
      <c r="H51" s="35">
        <v>0</v>
      </c>
      <c r="I51" s="35">
        <v>2</v>
      </c>
      <c r="J51" s="35">
        <v>1</v>
      </c>
      <c r="K51" s="35">
        <v>0</v>
      </c>
      <c r="L51" s="35">
        <v>2</v>
      </c>
      <c r="M51" s="35">
        <v>2</v>
      </c>
      <c r="N51" s="35">
        <v>0</v>
      </c>
      <c r="O51" s="35">
        <v>0</v>
      </c>
      <c r="P51" s="35">
        <v>1</v>
      </c>
      <c r="Q51" s="35">
        <v>0</v>
      </c>
      <c r="R51" s="39" t="s">
        <v>61</v>
      </c>
      <c r="S51" s="31" t="s">
        <v>23</v>
      </c>
      <c r="T51" s="53">
        <v>11667.6</v>
      </c>
      <c r="U51" s="53">
        <v>11585.3</v>
      </c>
      <c r="V51" s="53">
        <v>11585.3</v>
      </c>
      <c r="W51" s="53">
        <v>11585.3</v>
      </c>
      <c r="X51" s="53">
        <v>11585.3</v>
      </c>
      <c r="Y51" s="53">
        <f>T51+U51+V51+W51+X51</f>
        <v>58008.800000000003</v>
      </c>
      <c r="Z51" s="38">
        <v>2025</v>
      </c>
      <c r="AA51" s="2"/>
      <c r="BT51" s="1"/>
      <c r="BU51" s="1"/>
      <c r="BV51" s="1"/>
    </row>
    <row r="52" spans="1:74" x14ac:dyDescent="0.3">
      <c r="A52" s="34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9" t="s">
        <v>62</v>
      </c>
      <c r="S52" s="31" t="s">
        <v>35</v>
      </c>
      <c r="T52" s="44">
        <v>125</v>
      </c>
      <c r="U52" s="44">
        <v>127</v>
      </c>
      <c r="V52" s="44">
        <v>130</v>
      </c>
      <c r="W52" s="44">
        <v>132</v>
      </c>
      <c r="X52" s="44">
        <v>135</v>
      </c>
      <c r="Y52" s="44">
        <v>135</v>
      </c>
      <c r="Z52" s="38">
        <v>2025</v>
      </c>
      <c r="AA52" s="2"/>
      <c r="BT52" s="1"/>
      <c r="BU52" s="1"/>
      <c r="BV52" s="1"/>
    </row>
    <row r="53" spans="1:74" ht="38.25" customHeight="1" x14ac:dyDescent="0.3">
      <c r="A53" s="34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9" t="s">
        <v>63</v>
      </c>
      <c r="S53" s="31" t="s">
        <v>35</v>
      </c>
      <c r="T53" s="44">
        <v>25</v>
      </c>
      <c r="U53" s="44">
        <v>27</v>
      </c>
      <c r="V53" s="44">
        <v>30</v>
      </c>
      <c r="W53" s="44">
        <v>33</v>
      </c>
      <c r="X53" s="44">
        <v>35</v>
      </c>
      <c r="Y53" s="44">
        <f>T53+U53+V53+W53+X53</f>
        <v>150</v>
      </c>
      <c r="Z53" s="38">
        <v>2025</v>
      </c>
      <c r="AA53" s="2"/>
      <c r="BT53" s="1"/>
      <c r="BU53" s="1"/>
      <c r="BV53" s="1"/>
    </row>
    <row r="54" spans="1:74" ht="44.1" customHeight="1" x14ac:dyDescent="0.3">
      <c r="A54" s="34">
        <v>6</v>
      </c>
      <c r="B54" s="35">
        <v>0</v>
      </c>
      <c r="C54" s="35">
        <v>1</v>
      </c>
      <c r="D54" s="35">
        <v>0</v>
      </c>
      <c r="E54" s="35">
        <v>8</v>
      </c>
      <c r="F54" s="35">
        <v>0</v>
      </c>
      <c r="G54" s="35">
        <v>1</v>
      </c>
      <c r="H54" s="35">
        <v>0</v>
      </c>
      <c r="I54" s="35">
        <v>2</v>
      </c>
      <c r="J54" s="35">
        <v>1</v>
      </c>
      <c r="K54" s="35">
        <v>0</v>
      </c>
      <c r="L54" s="35">
        <v>2</v>
      </c>
      <c r="M54" s="35">
        <v>1</v>
      </c>
      <c r="N54" s="35">
        <v>0</v>
      </c>
      <c r="O54" s="35">
        <v>6</v>
      </c>
      <c r="P54" s="35">
        <v>8</v>
      </c>
      <c r="Q54" s="35">
        <v>0</v>
      </c>
      <c r="R54" s="46" t="s">
        <v>64</v>
      </c>
      <c r="S54" s="31" t="s">
        <v>23</v>
      </c>
      <c r="T54" s="37">
        <v>31561.13</v>
      </c>
      <c r="U54" s="37">
        <v>23317.1</v>
      </c>
      <c r="V54" s="37">
        <v>23317.1</v>
      </c>
      <c r="W54" s="37">
        <v>23317.1</v>
      </c>
      <c r="X54" s="37">
        <v>23317.1</v>
      </c>
      <c r="Y54" s="37">
        <f>SUM(T54:X54)</f>
        <v>124829.53</v>
      </c>
      <c r="Z54" s="38">
        <v>2025</v>
      </c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</row>
    <row r="55" spans="1:74" ht="23.25" customHeight="1" x14ac:dyDescent="0.3">
      <c r="A55" s="3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46" t="s">
        <v>65</v>
      </c>
      <c r="S55" s="31" t="s">
        <v>35</v>
      </c>
      <c r="T55" s="44">
        <v>232</v>
      </c>
      <c r="U55" s="44">
        <v>232</v>
      </c>
      <c r="V55" s="44">
        <v>232</v>
      </c>
      <c r="W55" s="44">
        <v>232</v>
      </c>
      <c r="X55" s="44">
        <v>232</v>
      </c>
      <c r="Y55" s="44">
        <v>232</v>
      </c>
      <c r="Z55" s="38">
        <v>2025</v>
      </c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</row>
    <row r="56" spans="1:74" ht="39" customHeight="1" x14ac:dyDescent="0.3">
      <c r="A56" s="34">
        <v>6</v>
      </c>
      <c r="B56" s="35">
        <v>0</v>
      </c>
      <c r="C56" s="35">
        <v>1</v>
      </c>
      <c r="D56" s="35">
        <v>0</v>
      </c>
      <c r="E56" s="35">
        <v>8</v>
      </c>
      <c r="F56" s="35">
        <v>0</v>
      </c>
      <c r="G56" s="35">
        <v>1</v>
      </c>
      <c r="H56" s="35">
        <v>0</v>
      </c>
      <c r="I56" s="35">
        <v>2</v>
      </c>
      <c r="J56" s="35">
        <v>1</v>
      </c>
      <c r="K56" s="35">
        <v>0</v>
      </c>
      <c r="L56" s="35">
        <v>2</v>
      </c>
      <c r="M56" s="54" t="s">
        <v>45</v>
      </c>
      <c r="N56" s="35">
        <v>0</v>
      </c>
      <c r="O56" s="35">
        <v>6</v>
      </c>
      <c r="P56" s="35">
        <v>8</v>
      </c>
      <c r="Q56" s="35">
        <v>0</v>
      </c>
      <c r="R56" s="46" t="s">
        <v>66</v>
      </c>
      <c r="S56" s="31" t="s">
        <v>23</v>
      </c>
      <c r="T56" s="37">
        <v>318.8</v>
      </c>
      <c r="U56" s="37">
        <v>235.6</v>
      </c>
      <c r="V56" s="37">
        <v>235.6</v>
      </c>
      <c r="W56" s="37">
        <v>235.6</v>
      </c>
      <c r="X56" s="37">
        <v>235.6</v>
      </c>
      <c r="Y56" s="37">
        <f>SUM(T56:X56)</f>
        <v>1261.1999999999998</v>
      </c>
      <c r="Z56" s="38">
        <v>2025</v>
      </c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</row>
    <row r="57" spans="1:74" s="23" customFormat="1" ht="23.25" customHeight="1" x14ac:dyDescent="0.3">
      <c r="A57" s="34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55" t="s">
        <v>67</v>
      </c>
      <c r="S57" s="31" t="s">
        <v>59</v>
      </c>
      <c r="T57" s="44">
        <v>232</v>
      </c>
      <c r="U57" s="44">
        <v>232</v>
      </c>
      <c r="V57" s="44">
        <v>232</v>
      </c>
      <c r="W57" s="44">
        <v>232</v>
      </c>
      <c r="X57" s="44">
        <v>232</v>
      </c>
      <c r="Y57" s="44">
        <v>232</v>
      </c>
      <c r="Z57" s="38">
        <v>2025</v>
      </c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</row>
    <row r="58" spans="1:74" s="23" customFormat="1" ht="52.5" customHeight="1" x14ac:dyDescent="0.3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9" t="s">
        <v>68</v>
      </c>
      <c r="S58" s="31" t="s">
        <v>69</v>
      </c>
      <c r="T58" s="44">
        <v>1</v>
      </c>
      <c r="U58" s="44">
        <v>1</v>
      </c>
      <c r="V58" s="44">
        <v>1</v>
      </c>
      <c r="W58" s="44">
        <v>1</v>
      </c>
      <c r="X58" s="44">
        <v>1</v>
      </c>
      <c r="Y58" s="44">
        <v>1</v>
      </c>
      <c r="Z58" s="38">
        <v>2025</v>
      </c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</row>
    <row r="59" spans="1:74" s="23" customFormat="1" ht="39" customHeight="1" x14ac:dyDescent="0.3">
      <c r="A59" s="34">
        <v>6</v>
      </c>
      <c r="B59" s="35">
        <v>0</v>
      </c>
      <c r="C59" s="35">
        <v>1</v>
      </c>
      <c r="D59" s="35">
        <v>0</v>
      </c>
      <c r="E59" s="35">
        <v>8</v>
      </c>
      <c r="F59" s="35">
        <v>0</v>
      </c>
      <c r="G59" s="35">
        <v>1</v>
      </c>
      <c r="H59" s="35">
        <v>0</v>
      </c>
      <c r="I59" s="35">
        <v>2</v>
      </c>
      <c r="J59" s="35">
        <v>1</v>
      </c>
      <c r="K59" s="35">
        <v>0</v>
      </c>
      <c r="L59" s="35">
        <v>2</v>
      </c>
      <c r="M59" s="35">
        <v>2</v>
      </c>
      <c r="N59" s="35">
        <v>0</v>
      </c>
      <c r="O59" s="35">
        <v>0</v>
      </c>
      <c r="P59" s="35">
        <v>3</v>
      </c>
      <c r="Q59" s="35">
        <v>0</v>
      </c>
      <c r="R59" s="46" t="s">
        <v>70</v>
      </c>
      <c r="S59" s="31" t="s">
        <v>42</v>
      </c>
      <c r="T59" s="37">
        <v>110</v>
      </c>
      <c r="U59" s="37">
        <v>0</v>
      </c>
      <c r="V59" s="37">
        <v>0</v>
      </c>
      <c r="W59" s="37">
        <v>0</v>
      </c>
      <c r="X59" s="37">
        <v>0</v>
      </c>
      <c r="Y59" s="37">
        <f>T59+U59+V59+W59+X59</f>
        <v>110</v>
      </c>
      <c r="Z59" s="38">
        <v>2025</v>
      </c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</row>
    <row r="60" spans="1:74" s="23" customFormat="1" ht="39" customHeight="1" x14ac:dyDescent="0.3">
      <c r="A60" s="3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46" t="s">
        <v>50</v>
      </c>
      <c r="S60" s="31" t="s">
        <v>35</v>
      </c>
      <c r="T60" s="44">
        <v>1</v>
      </c>
      <c r="U60" s="44">
        <v>1</v>
      </c>
      <c r="V60" s="44">
        <v>0</v>
      </c>
      <c r="W60" s="44">
        <v>0</v>
      </c>
      <c r="X60" s="44">
        <v>0</v>
      </c>
      <c r="Y60" s="44">
        <f>T60+U60+V60+W60+X60</f>
        <v>2</v>
      </c>
      <c r="Z60" s="38">
        <v>2025</v>
      </c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</row>
    <row r="61" spans="1:74" s="18" customFormat="1" ht="24.75" customHeight="1" x14ac:dyDescent="0.3">
      <c r="A61" s="34">
        <v>6</v>
      </c>
      <c r="B61" s="35">
        <v>0</v>
      </c>
      <c r="C61" s="35">
        <v>1</v>
      </c>
      <c r="D61" s="35">
        <v>0</v>
      </c>
      <c r="E61" s="35">
        <v>7</v>
      </c>
      <c r="F61" s="35">
        <v>0</v>
      </c>
      <c r="G61" s="35">
        <v>3</v>
      </c>
      <c r="H61" s="35">
        <v>0</v>
      </c>
      <c r="I61" s="35">
        <v>2</v>
      </c>
      <c r="J61" s="35">
        <v>1</v>
      </c>
      <c r="K61" s="35">
        <v>0</v>
      </c>
      <c r="L61" s="35">
        <v>3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9" t="s">
        <v>71</v>
      </c>
      <c r="S61" s="31" t="s">
        <v>23</v>
      </c>
      <c r="T61" s="49">
        <f>T65+T68+T70+T72+T74</f>
        <v>39943.628000000004</v>
      </c>
      <c r="U61" s="49">
        <v>36032.675000000003</v>
      </c>
      <c r="V61" s="49">
        <v>36032.675000000003</v>
      </c>
      <c r="W61" s="49">
        <v>36032.675000000003</v>
      </c>
      <c r="X61" s="49">
        <v>36032.675000000003</v>
      </c>
      <c r="Y61" s="49" t="e">
        <f>Y65+Y68+Y70+Y72+Y74+#REF!+#REF!</f>
        <v>#REF!</v>
      </c>
      <c r="Z61" s="38">
        <v>2025</v>
      </c>
    </row>
    <row r="62" spans="1:74" s="7" customFormat="1" ht="35.25" customHeight="1" x14ac:dyDescent="0.3">
      <c r="A62" s="34"/>
      <c r="B62" s="35"/>
      <c r="C62" s="35"/>
      <c r="D62" s="35"/>
      <c r="E62" s="35"/>
      <c r="F62" s="35"/>
      <c r="G62" s="35"/>
      <c r="H62" s="35"/>
      <c r="I62" s="41"/>
      <c r="J62" s="41"/>
      <c r="K62" s="41"/>
      <c r="L62" s="41"/>
      <c r="M62" s="41"/>
      <c r="N62" s="41"/>
      <c r="O62" s="41"/>
      <c r="P62" s="41"/>
      <c r="Q62" s="41"/>
      <c r="R62" s="39" t="s">
        <v>72</v>
      </c>
      <c r="S62" s="31" t="s">
        <v>59</v>
      </c>
      <c r="T62" s="44">
        <v>857</v>
      </c>
      <c r="U62" s="44">
        <v>860</v>
      </c>
      <c r="V62" s="44">
        <v>865</v>
      </c>
      <c r="W62" s="44">
        <v>870</v>
      </c>
      <c r="X62" s="44">
        <v>875</v>
      </c>
      <c r="Y62" s="44">
        <v>875</v>
      </c>
      <c r="Z62" s="38">
        <v>2025</v>
      </c>
    </row>
    <row r="63" spans="1:74" s="23" customFormat="1" ht="31.5" x14ac:dyDescent="0.3">
      <c r="A63" s="34"/>
      <c r="B63" s="35"/>
      <c r="C63" s="35"/>
      <c r="D63" s="35"/>
      <c r="E63" s="35"/>
      <c r="F63" s="35"/>
      <c r="G63" s="35"/>
      <c r="H63" s="35"/>
      <c r="I63" s="41"/>
      <c r="J63" s="41"/>
      <c r="K63" s="41"/>
      <c r="L63" s="41"/>
      <c r="M63" s="41"/>
      <c r="N63" s="41"/>
      <c r="O63" s="41"/>
      <c r="P63" s="41"/>
      <c r="Q63" s="41"/>
      <c r="R63" s="39" t="s">
        <v>73</v>
      </c>
      <c r="S63" s="31" t="s">
        <v>48</v>
      </c>
      <c r="T63" s="44">
        <v>35</v>
      </c>
      <c r="U63" s="44">
        <v>40</v>
      </c>
      <c r="V63" s="44">
        <v>45</v>
      </c>
      <c r="W63" s="44">
        <v>50</v>
      </c>
      <c r="X63" s="44">
        <v>55</v>
      </c>
      <c r="Y63" s="44">
        <v>55</v>
      </c>
      <c r="Z63" s="38">
        <v>2025</v>
      </c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</row>
    <row r="64" spans="1:74" s="23" customFormat="1" ht="31.5" x14ac:dyDescent="0.3">
      <c r="A64" s="34"/>
      <c r="B64" s="35"/>
      <c r="C64" s="35"/>
      <c r="D64" s="35"/>
      <c r="E64" s="35"/>
      <c r="F64" s="35"/>
      <c r="G64" s="35"/>
      <c r="H64" s="35"/>
      <c r="I64" s="41"/>
      <c r="J64" s="41"/>
      <c r="K64" s="41"/>
      <c r="L64" s="41"/>
      <c r="M64" s="41"/>
      <c r="N64" s="41"/>
      <c r="O64" s="41"/>
      <c r="P64" s="41"/>
      <c r="Q64" s="41"/>
      <c r="R64" s="39" t="s">
        <v>74</v>
      </c>
      <c r="S64" s="31" t="s">
        <v>23</v>
      </c>
      <c r="T64" s="37">
        <v>35.03</v>
      </c>
      <c r="U64" s="37">
        <v>36.08</v>
      </c>
      <c r="V64" s="37">
        <v>36.08</v>
      </c>
      <c r="W64" s="37">
        <v>36.08</v>
      </c>
      <c r="X64" s="37">
        <v>36.08</v>
      </c>
      <c r="Y64" s="37">
        <v>36.08</v>
      </c>
      <c r="Z64" s="38">
        <v>2025</v>
      </c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</row>
    <row r="65" spans="1:74" x14ac:dyDescent="0.3">
      <c r="A65" s="34">
        <v>6</v>
      </c>
      <c r="B65" s="35">
        <v>0</v>
      </c>
      <c r="C65" s="35">
        <v>1</v>
      </c>
      <c r="D65" s="35">
        <v>0</v>
      </c>
      <c r="E65" s="35">
        <v>7</v>
      </c>
      <c r="F65" s="35">
        <v>0</v>
      </c>
      <c r="G65" s="35">
        <v>3</v>
      </c>
      <c r="H65" s="35">
        <v>0</v>
      </c>
      <c r="I65" s="35">
        <v>2</v>
      </c>
      <c r="J65" s="35">
        <v>1</v>
      </c>
      <c r="K65" s="35">
        <v>0</v>
      </c>
      <c r="L65" s="35">
        <v>3</v>
      </c>
      <c r="M65" s="35">
        <v>2</v>
      </c>
      <c r="N65" s="35">
        <v>0</v>
      </c>
      <c r="O65" s="35">
        <v>0</v>
      </c>
      <c r="P65" s="35">
        <v>1</v>
      </c>
      <c r="Q65" s="35">
        <v>0</v>
      </c>
      <c r="R65" s="39" t="s">
        <v>75</v>
      </c>
      <c r="S65" s="31" t="s">
        <v>23</v>
      </c>
      <c r="T65" s="49">
        <v>28992.526999999998</v>
      </c>
      <c r="U65" s="49">
        <v>27845.993999999999</v>
      </c>
      <c r="V65" s="49">
        <v>27845.993999999999</v>
      </c>
      <c r="W65" s="49">
        <v>27845.993999999999</v>
      </c>
      <c r="X65" s="49">
        <v>27845.993999999999</v>
      </c>
      <c r="Y65" s="37">
        <f>SUM(T65:X65)</f>
        <v>140376.503</v>
      </c>
      <c r="Z65" s="38">
        <v>2025</v>
      </c>
      <c r="AA65" s="2"/>
      <c r="BT65" s="1"/>
      <c r="BU65" s="1"/>
      <c r="BV65" s="1"/>
    </row>
    <row r="66" spans="1:74" ht="31.5" x14ac:dyDescent="0.3">
      <c r="A66" s="34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9" t="s">
        <v>76</v>
      </c>
      <c r="S66" s="31" t="s">
        <v>59</v>
      </c>
      <c r="T66" s="44">
        <v>830</v>
      </c>
      <c r="U66" s="44">
        <v>835</v>
      </c>
      <c r="V66" s="44">
        <v>840</v>
      </c>
      <c r="W66" s="44">
        <v>845</v>
      </c>
      <c r="X66" s="44">
        <v>850</v>
      </c>
      <c r="Y66" s="44">
        <f>X66</f>
        <v>850</v>
      </c>
      <c r="Z66" s="38">
        <v>2025</v>
      </c>
      <c r="AA66" s="2"/>
      <c r="BT66" s="1"/>
      <c r="BU66" s="1"/>
      <c r="BV66" s="1"/>
    </row>
    <row r="67" spans="1:74" x14ac:dyDescent="0.3">
      <c r="A67" s="34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9" t="s">
        <v>77</v>
      </c>
      <c r="S67" s="31" t="s">
        <v>78</v>
      </c>
      <c r="T67" s="37">
        <v>79.680000000000007</v>
      </c>
      <c r="U67" s="37">
        <v>80.16</v>
      </c>
      <c r="V67" s="37">
        <v>81.64</v>
      </c>
      <c r="W67" s="37">
        <v>82.12</v>
      </c>
      <c r="X67" s="37">
        <v>82.6</v>
      </c>
      <c r="Y67" s="37">
        <v>82.6</v>
      </c>
      <c r="Z67" s="38">
        <v>2025</v>
      </c>
      <c r="AA67" s="2"/>
      <c r="BT67" s="1"/>
      <c r="BU67" s="1"/>
      <c r="BV67" s="1"/>
    </row>
    <row r="68" spans="1:74" ht="34.5" customHeight="1" x14ac:dyDescent="0.3">
      <c r="A68" s="34">
        <v>6</v>
      </c>
      <c r="B68" s="35">
        <v>0</v>
      </c>
      <c r="C68" s="35">
        <v>1</v>
      </c>
      <c r="D68" s="35">
        <v>0</v>
      </c>
      <c r="E68" s="35">
        <v>7</v>
      </c>
      <c r="F68" s="35">
        <v>0</v>
      </c>
      <c r="G68" s="35">
        <v>5</v>
      </c>
      <c r="H68" s="35">
        <v>0</v>
      </c>
      <c r="I68" s="35">
        <v>2</v>
      </c>
      <c r="J68" s="35">
        <v>1</v>
      </c>
      <c r="K68" s="35">
        <v>0</v>
      </c>
      <c r="L68" s="35">
        <v>3</v>
      </c>
      <c r="M68" s="35">
        <v>2</v>
      </c>
      <c r="N68" s="35">
        <v>0</v>
      </c>
      <c r="O68" s="35">
        <v>0</v>
      </c>
      <c r="P68" s="35">
        <v>2</v>
      </c>
      <c r="Q68" s="35">
        <v>0</v>
      </c>
      <c r="R68" s="46" t="s">
        <v>79</v>
      </c>
      <c r="S68" s="31" t="s">
        <v>42</v>
      </c>
      <c r="T68" s="37">
        <v>49.95</v>
      </c>
      <c r="U68" s="37">
        <v>92.2</v>
      </c>
      <c r="V68" s="37">
        <v>92.2</v>
      </c>
      <c r="W68" s="37">
        <v>92.2</v>
      </c>
      <c r="X68" s="37">
        <v>92.2</v>
      </c>
      <c r="Y68" s="37">
        <f>SUM(T68:X68)</f>
        <v>418.75</v>
      </c>
      <c r="Z68" s="38">
        <v>2025</v>
      </c>
      <c r="AA68" s="2"/>
      <c r="BT68" s="1"/>
      <c r="BU68" s="1"/>
      <c r="BV68" s="1"/>
    </row>
    <row r="69" spans="1:74" ht="32.25" x14ac:dyDescent="0.3">
      <c r="A69" s="34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46" t="s">
        <v>80</v>
      </c>
      <c r="S69" s="31" t="s">
        <v>35</v>
      </c>
      <c r="T69" s="44">
        <v>12</v>
      </c>
      <c r="U69" s="44">
        <v>12</v>
      </c>
      <c r="V69" s="44">
        <v>12</v>
      </c>
      <c r="W69" s="44">
        <v>12</v>
      </c>
      <c r="X69" s="44">
        <v>12</v>
      </c>
      <c r="Y69" s="44">
        <v>12</v>
      </c>
      <c r="Z69" s="38">
        <v>2025</v>
      </c>
      <c r="AA69" s="2"/>
      <c r="BT69" s="1"/>
      <c r="BU69" s="1"/>
      <c r="BV69" s="1"/>
    </row>
    <row r="70" spans="1:74" ht="32.25" x14ac:dyDescent="0.3">
      <c r="A70" s="34">
        <v>6</v>
      </c>
      <c r="B70" s="35">
        <v>0</v>
      </c>
      <c r="C70" s="35">
        <v>1</v>
      </c>
      <c r="D70" s="35">
        <v>0</v>
      </c>
      <c r="E70" s="35">
        <v>7</v>
      </c>
      <c r="F70" s="35">
        <v>0</v>
      </c>
      <c r="G70" s="35">
        <v>3</v>
      </c>
      <c r="H70" s="35">
        <v>0</v>
      </c>
      <c r="I70" s="35">
        <v>2</v>
      </c>
      <c r="J70" s="35">
        <v>1</v>
      </c>
      <c r="K70" s="35">
        <v>0</v>
      </c>
      <c r="L70" s="35">
        <v>3</v>
      </c>
      <c r="M70" s="35">
        <v>1</v>
      </c>
      <c r="N70" s="35">
        <v>0</v>
      </c>
      <c r="O70" s="35">
        <v>6</v>
      </c>
      <c r="P70" s="35">
        <v>9</v>
      </c>
      <c r="Q70" s="35">
        <v>0</v>
      </c>
      <c r="R70" s="46" t="s">
        <v>81</v>
      </c>
      <c r="S70" s="31" t="s">
        <v>42</v>
      </c>
      <c r="T70" s="37">
        <v>10727.789000000001</v>
      </c>
      <c r="U70" s="37">
        <v>8013.5360000000001</v>
      </c>
      <c r="V70" s="37">
        <v>8013.5360000000001</v>
      </c>
      <c r="W70" s="37">
        <v>8013.5360000000001</v>
      </c>
      <c r="X70" s="37">
        <v>8013.5360000000001</v>
      </c>
      <c r="Y70" s="37">
        <f>SUM(T70:X70)</f>
        <v>42781.932999999997</v>
      </c>
      <c r="Z70" s="38">
        <v>2025</v>
      </c>
      <c r="AA70" s="2"/>
      <c r="BT70" s="1"/>
      <c r="BU70" s="1"/>
      <c r="BV70" s="1"/>
    </row>
    <row r="71" spans="1:74" ht="48" customHeight="1" x14ac:dyDescent="0.3">
      <c r="A71" s="34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46" t="s">
        <v>82</v>
      </c>
      <c r="S71" s="31" t="s">
        <v>35</v>
      </c>
      <c r="T71" s="44">
        <v>5</v>
      </c>
      <c r="U71" s="44">
        <v>5</v>
      </c>
      <c r="V71" s="44">
        <v>5</v>
      </c>
      <c r="W71" s="44">
        <v>5</v>
      </c>
      <c r="X71" s="44">
        <v>5</v>
      </c>
      <c r="Y71" s="44">
        <v>5</v>
      </c>
      <c r="Z71" s="38">
        <v>2025</v>
      </c>
      <c r="AA71" s="2"/>
      <c r="BT71" s="1"/>
      <c r="BU71" s="1"/>
      <c r="BV71" s="1"/>
    </row>
    <row r="72" spans="1:74" ht="52.5" customHeight="1" x14ac:dyDescent="0.3">
      <c r="A72" s="34">
        <v>6</v>
      </c>
      <c r="B72" s="35">
        <v>0</v>
      </c>
      <c r="C72" s="35">
        <v>1</v>
      </c>
      <c r="D72" s="35">
        <v>0</v>
      </c>
      <c r="E72" s="35">
        <v>7</v>
      </c>
      <c r="F72" s="35">
        <v>0</v>
      </c>
      <c r="G72" s="35">
        <v>3</v>
      </c>
      <c r="H72" s="35">
        <v>0</v>
      </c>
      <c r="I72" s="35">
        <v>2</v>
      </c>
      <c r="J72" s="35">
        <v>1</v>
      </c>
      <c r="K72" s="35">
        <v>0</v>
      </c>
      <c r="L72" s="35">
        <v>3</v>
      </c>
      <c r="M72" s="54" t="s">
        <v>45</v>
      </c>
      <c r="N72" s="35">
        <v>0</v>
      </c>
      <c r="O72" s="35">
        <v>6</v>
      </c>
      <c r="P72" s="35">
        <v>9</v>
      </c>
      <c r="Q72" s="35">
        <v>0</v>
      </c>
      <c r="R72" s="46" t="s">
        <v>83</v>
      </c>
      <c r="S72" s="31" t="s">
        <v>42</v>
      </c>
      <c r="T72" s="37">
        <v>108.36199999999999</v>
      </c>
      <c r="U72" s="37">
        <v>80.944999999999993</v>
      </c>
      <c r="V72" s="37">
        <v>80.944999999999993</v>
      </c>
      <c r="W72" s="37">
        <v>80.944999999999993</v>
      </c>
      <c r="X72" s="37">
        <v>80.944999999999993</v>
      </c>
      <c r="Y72" s="37">
        <f>SUM(T72:X72)</f>
        <v>432.14199999999994</v>
      </c>
      <c r="Z72" s="38">
        <v>2025</v>
      </c>
      <c r="AA72" s="2"/>
      <c r="BT72" s="1"/>
      <c r="BU72" s="1"/>
      <c r="BV72" s="1"/>
    </row>
    <row r="73" spans="1:74" ht="48" x14ac:dyDescent="0.3">
      <c r="A73" s="34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46" t="s">
        <v>84</v>
      </c>
      <c r="S73" s="31" t="s">
        <v>35</v>
      </c>
      <c r="T73" s="44">
        <v>5</v>
      </c>
      <c r="U73" s="44">
        <v>5</v>
      </c>
      <c r="V73" s="44">
        <v>5</v>
      </c>
      <c r="W73" s="44">
        <v>5</v>
      </c>
      <c r="X73" s="44">
        <v>5</v>
      </c>
      <c r="Y73" s="44">
        <v>5</v>
      </c>
      <c r="Z73" s="38">
        <v>2025</v>
      </c>
      <c r="AA73" s="2"/>
      <c r="BT73" s="1"/>
      <c r="BU73" s="1"/>
      <c r="BV73" s="1"/>
    </row>
    <row r="74" spans="1:74" ht="32.25" x14ac:dyDescent="0.3">
      <c r="A74" s="34">
        <v>6</v>
      </c>
      <c r="B74" s="35">
        <v>0</v>
      </c>
      <c r="C74" s="35">
        <v>1</v>
      </c>
      <c r="D74" s="35">
        <v>0</v>
      </c>
      <c r="E74" s="35">
        <v>7</v>
      </c>
      <c r="F74" s="35">
        <v>0</v>
      </c>
      <c r="G74" s="35">
        <v>3</v>
      </c>
      <c r="H74" s="35">
        <v>0</v>
      </c>
      <c r="I74" s="35">
        <v>2</v>
      </c>
      <c r="J74" s="35">
        <v>1</v>
      </c>
      <c r="K74" s="35">
        <v>0</v>
      </c>
      <c r="L74" s="35">
        <v>3</v>
      </c>
      <c r="M74" s="35">
        <v>2</v>
      </c>
      <c r="N74" s="35">
        <v>0</v>
      </c>
      <c r="O74" s="35">
        <v>0</v>
      </c>
      <c r="P74" s="35">
        <v>3</v>
      </c>
      <c r="Q74" s="35">
        <v>0</v>
      </c>
      <c r="R74" s="46" t="s">
        <v>85</v>
      </c>
      <c r="S74" s="31" t="s">
        <v>42</v>
      </c>
      <c r="T74" s="37">
        <v>65</v>
      </c>
      <c r="U74" s="37">
        <v>0</v>
      </c>
      <c r="V74" s="37">
        <v>0</v>
      </c>
      <c r="W74" s="37">
        <v>0</v>
      </c>
      <c r="X74" s="37">
        <v>0</v>
      </c>
      <c r="Y74" s="37">
        <f>T74+U74+V74+W74+X74</f>
        <v>65</v>
      </c>
      <c r="Z74" s="38">
        <v>2025</v>
      </c>
      <c r="AA74" s="2"/>
      <c r="BT74" s="1"/>
      <c r="BU74" s="1"/>
      <c r="BV74" s="1"/>
    </row>
    <row r="75" spans="1:74" ht="32.25" x14ac:dyDescent="0.3">
      <c r="A75" s="34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46" t="s">
        <v>86</v>
      </c>
      <c r="S75" s="31" t="s">
        <v>35</v>
      </c>
      <c r="T75" s="44">
        <v>1</v>
      </c>
      <c r="U75" s="44">
        <v>0</v>
      </c>
      <c r="V75" s="44">
        <v>0</v>
      </c>
      <c r="W75" s="44">
        <v>0</v>
      </c>
      <c r="X75" s="44">
        <v>0</v>
      </c>
      <c r="Y75" s="44">
        <f>T75+U75+V75+W75+X75</f>
        <v>1</v>
      </c>
      <c r="Z75" s="38">
        <v>2025</v>
      </c>
      <c r="AA75" s="2"/>
      <c r="BT75" s="1"/>
      <c r="BU75" s="1"/>
      <c r="BV75" s="1"/>
    </row>
    <row r="76" spans="1:74" x14ac:dyDescent="0.3">
      <c r="A76" s="34">
        <v>6</v>
      </c>
      <c r="B76" s="35">
        <v>0</v>
      </c>
      <c r="C76" s="35">
        <v>1</v>
      </c>
      <c r="D76" s="35">
        <v>0</v>
      </c>
      <c r="E76" s="35">
        <v>8</v>
      </c>
      <c r="F76" s="35">
        <v>0</v>
      </c>
      <c r="G76" s="35">
        <v>1</v>
      </c>
      <c r="H76" s="35">
        <v>0</v>
      </c>
      <c r="I76" s="35">
        <v>2</v>
      </c>
      <c r="J76" s="35">
        <v>1</v>
      </c>
      <c r="K76" s="35">
        <v>0</v>
      </c>
      <c r="L76" s="35">
        <v>4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46" t="s">
        <v>87</v>
      </c>
      <c r="S76" s="31" t="s">
        <v>42</v>
      </c>
      <c r="T76" s="37">
        <f>T79</f>
        <v>756.90700000000004</v>
      </c>
      <c r="U76" s="37">
        <f>U79</f>
        <v>520</v>
      </c>
      <c r="V76" s="37">
        <f>V79</f>
        <v>520</v>
      </c>
      <c r="W76" s="37">
        <f>W79</f>
        <v>520</v>
      </c>
      <c r="X76" s="37">
        <f>X79</f>
        <v>520</v>
      </c>
      <c r="Y76" s="37">
        <f>SUM(T76:X76)</f>
        <v>2836.9070000000002</v>
      </c>
      <c r="Z76" s="38">
        <v>2025</v>
      </c>
      <c r="AA76" s="2"/>
      <c r="BT76" s="1"/>
      <c r="BU76" s="1"/>
      <c r="BV76" s="1"/>
    </row>
    <row r="77" spans="1:74" ht="31.5" x14ac:dyDescent="0.3">
      <c r="A77" s="34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9" t="s">
        <v>88</v>
      </c>
      <c r="S77" s="31" t="s">
        <v>48</v>
      </c>
      <c r="T77" s="44">
        <v>25</v>
      </c>
      <c r="U77" s="44">
        <v>27</v>
      </c>
      <c r="V77" s="44">
        <v>30</v>
      </c>
      <c r="W77" s="44">
        <v>33</v>
      </c>
      <c r="X77" s="44">
        <v>35</v>
      </c>
      <c r="Y77" s="44">
        <v>35</v>
      </c>
      <c r="Z77" s="38">
        <v>2025</v>
      </c>
      <c r="AA77" s="2"/>
      <c r="BT77" s="1"/>
      <c r="BU77" s="1"/>
      <c r="BV77" s="1"/>
    </row>
    <row r="78" spans="1:74" ht="47.25" x14ac:dyDescent="0.3">
      <c r="A78" s="34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9" t="s">
        <v>89</v>
      </c>
      <c r="S78" s="31" t="s">
        <v>48</v>
      </c>
      <c r="T78" s="44">
        <v>27</v>
      </c>
      <c r="U78" s="44">
        <v>30</v>
      </c>
      <c r="V78" s="44">
        <v>33</v>
      </c>
      <c r="W78" s="44">
        <v>35</v>
      </c>
      <c r="X78" s="44">
        <v>37</v>
      </c>
      <c r="Y78" s="44">
        <v>37</v>
      </c>
      <c r="Z78" s="38">
        <v>2025</v>
      </c>
      <c r="AA78" s="2"/>
      <c r="BT78" s="1"/>
      <c r="BU78" s="1"/>
      <c r="BV78" s="1"/>
    </row>
    <row r="79" spans="1:74" ht="47.25" x14ac:dyDescent="0.3">
      <c r="A79" s="56">
        <v>6</v>
      </c>
      <c r="B79" s="57">
        <v>0</v>
      </c>
      <c r="C79" s="57">
        <v>1</v>
      </c>
      <c r="D79" s="57">
        <v>0</v>
      </c>
      <c r="E79" s="57">
        <v>8</v>
      </c>
      <c r="F79" s="57">
        <v>0</v>
      </c>
      <c r="G79" s="57">
        <v>1</v>
      </c>
      <c r="H79" s="57">
        <v>0</v>
      </c>
      <c r="I79" s="57">
        <v>2</v>
      </c>
      <c r="J79" s="57">
        <v>1</v>
      </c>
      <c r="K79" s="57">
        <v>0</v>
      </c>
      <c r="L79" s="57">
        <v>4</v>
      </c>
      <c r="M79" s="57">
        <v>2</v>
      </c>
      <c r="N79" s="57">
        <v>0</v>
      </c>
      <c r="O79" s="57">
        <v>0</v>
      </c>
      <c r="P79" s="57">
        <v>1</v>
      </c>
      <c r="Q79" s="57">
        <v>0</v>
      </c>
      <c r="R79" s="58" t="s">
        <v>90</v>
      </c>
      <c r="S79" s="59" t="s">
        <v>23</v>
      </c>
      <c r="T79" s="60">
        <v>756.90700000000004</v>
      </c>
      <c r="U79" s="60">
        <v>520</v>
      </c>
      <c r="V79" s="60">
        <v>520</v>
      </c>
      <c r="W79" s="60">
        <v>520</v>
      </c>
      <c r="X79" s="60">
        <v>520</v>
      </c>
      <c r="Y79" s="60">
        <f>SUM(T79:X79)</f>
        <v>2836.9070000000002</v>
      </c>
      <c r="Z79" s="38">
        <v>2025</v>
      </c>
      <c r="AA79" s="2"/>
      <c r="BT79" s="1"/>
      <c r="BU79" s="1"/>
      <c r="BV79" s="1"/>
    </row>
    <row r="80" spans="1:74" x14ac:dyDescent="0.3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2" t="s">
        <v>91</v>
      </c>
      <c r="S80" s="31" t="s">
        <v>35</v>
      </c>
      <c r="T80" s="44">
        <v>21</v>
      </c>
      <c r="U80" s="44">
        <v>23</v>
      </c>
      <c r="V80" s="44">
        <v>25</v>
      </c>
      <c r="W80" s="44">
        <v>27</v>
      </c>
      <c r="X80" s="44">
        <v>30</v>
      </c>
      <c r="Y80" s="63">
        <f>SUM(T80:X80)</f>
        <v>126</v>
      </c>
      <c r="Z80" s="38">
        <v>2025</v>
      </c>
    </row>
    <row r="81" spans="1:74" ht="31.5" x14ac:dyDescent="0.3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4" t="s">
        <v>92</v>
      </c>
      <c r="S81" s="65" t="s">
        <v>35</v>
      </c>
      <c r="T81" s="66">
        <v>4</v>
      </c>
      <c r="U81" s="66">
        <v>5</v>
      </c>
      <c r="V81" s="66">
        <v>6</v>
      </c>
      <c r="W81" s="66">
        <v>7</v>
      </c>
      <c r="X81" s="66">
        <v>8</v>
      </c>
      <c r="Y81" s="67">
        <f>SUM(T81:X81)</f>
        <v>30</v>
      </c>
      <c r="Z81" s="68">
        <v>2025</v>
      </c>
    </row>
    <row r="82" spans="1:74" ht="78.75" customHeight="1" x14ac:dyDescent="0.3">
      <c r="A82" s="34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9" t="s">
        <v>93</v>
      </c>
      <c r="S82" s="31" t="s">
        <v>69</v>
      </c>
      <c r="T82" s="44">
        <v>1</v>
      </c>
      <c r="U82" s="44">
        <v>1</v>
      </c>
      <c r="V82" s="44">
        <v>1</v>
      </c>
      <c r="W82" s="44">
        <v>1</v>
      </c>
      <c r="X82" s="44">
        <v>1</v>
      </c>
      <c r="Y82" s="44">
        <v>1</v>
      </c>
      <c r="Z82" s="38">
        <v>2025</v>
      </c>
      <c r="AA82" s="2"/>
      <c r="BT82" s="1"/>
      <c r="BU82" s="1"/>
      <c r="BV82" s="1"/>
    </row>
    <row r="94" spans="1:74" x14ac:dyDescent="0.3">
      <c r="R94" s="1" t="s">
        <v>94</v>
      </c>
    </row>
  </sheetData>
  <mergeCells count="20">
    <mergeCell ref="C10:AA10"/>
    <mergeCell ref="V1:Z4"/>
    <mergeCell ref="V5:Z5"/>
    <mergeCell ref="C7:AA7"/>
    <mergeCell ref="C8:AA8"/>
    <mergeCell ref="C9:AA9"/>
    <mergeCell ref="A20:C21"/>
    <mergeCell ref="D20:E21"/>
    <mergeCell ref="F20:G21"/>
    <mergeCell ref="H20:N21"/>
    <mergeCell ref="N11:Y11"/>
    <mergeCell ref="E12:AA12"/>
    <mergeCell ref="C13:AA13"/>
    <mergeCell ref="I15:AA15"/>
    <mergeCell ref="I16:AA16"/>
    <mergeCell ref="A19:N19"/>
    <mergeCell ref="R19:R22"/>
    <mergeCell ref="S19:S22"/>
    <mergeCell ref="T19:X21"/>
    <mergeCell ref="Y19:Z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2024-04-02T07:27:45Z</dcterms:modified>
</cp:coreProperties>
</file>